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pider_laptop\Documents\projekty\TREBIC\KRIZOVATKY_SSZ\2021\0_export\KAM\KAM_jen_PTZ_1_2023\0_Rozpocet_KAM__Vykaz_vymer\soutez\rev-3-2023_Druzstevni_bez_ZEM\"/>
    </mc:Choice>
  </mc:AlternateContent>
  <bookViews>
    <workbookView xWindow="0" yWindow="0" windowWidth="0" windowHeight="0"/>
  </bookViews>
  <sheets>
    <sheet name="Rekapitulace stavby" sheetId="1" r:id="rId1"/>
    <sheet name="C1.b - Bráfova x Nádražní..." sheetId="2" r:id="rId2"/>
    <sheet name="D.b - Masarykovo  náměstí..." sheetId="3" r:id="rId3"/>
    <sheet name="E1.b - Komenského nám. - ..." sheetId="4" r:id="rId4"/>
    <sheet name="F.a - Komenského nám. - s..." sheetId="5" r:id="rId5"/>
    <sheet name="G.b bez zem.prací - Znoje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'C1.b - Bráfova x Nádražní...'!$C$92:$K$600</definedName>
    <definedName name="_xlnm.Print_Area" localSheetId="1">'C1.b - Bráfova x Nádražní...'!$C$4:$J$39,'C1.b - Bráfova x Nádražní...'!$C$45:$J$74,'C1.b - Bráfova x Nádražní...'!$C$80:$K$600</definedName>
    <definedName name="_xlnm.Print_Titles" localSheetId="1">'C1.b - Bráfova x Nádražní...'!$92:$92</definedName>
    <definedName name="_xlnm._FilterDatabase" localSheetId="2" hidden="1">'D.b - Masarykovo  náměstí...'!$C$92:$K$566</definedName>
    <definedName name="_xlnm.Print_Area" localSheetId="2">'D.b - Masarykovo  náměstí...'!$C$4:$J$39,'D.b - Masarykovo  náměstí...'!$C$45:$J$74,'D.b - Masarykovo  náměstí...'!$C$80:$K$566</definedName>
    <definedName name="_xlnm.Print_Titles" localSheetId="2">'D.b - Masarykovo  náměstí...'!$92:$92</definedName>
    <definedName name="_xlnm._FilterDatabase" localSheetId="3" hidden="1">'E1.b - Komenského nám. - ...'!$C$92:$K$592</definedName>
    <definedName name="_xlnm.Print_Area" localSheetId="3">'E1.b - Komenského nám. - ...'!$C$4:$J$39,'E1.b - Komenského nám. - ...'!$C$45:$J$74,'E1.b - Komenského nám. - ...'!$C$80:$K$592</definedName>
    <definedName name="_xlnm.Print_Titles" localSheetId="3">'E1.b - Komenského nám. - ...'!$92:$92</definedName>
    <definedName name="_xlnm._FilterDatabase" localSheetId="4" hidden="1">'F.a - Komenského nám. - s...'!$C$91:$K$385</definedName>
    <definedName name="_xlnm.Print_Area" localSheetId="4">'F.a - Komenského nám. - s...'!$C$4:$J$39,'F.a - Komenského nám. - s...'!$C$45:$J$73,'F.a - Komenského nám. - s...'!$C$79:$K$385</definedName>
    <definedName name="_xlnm.Print_Titles" localSheetId="4">'F.a - Komenského nám. - s...'!$91:$91</definedName>
    <definedName name="_xlnm._FilterDatabase" localSheetId="5" hidden="1">'G.b bez zem.prací - Znoje...'!$C$92:$K$373</definedName>
    <definedName name="_xlnm.Print_Area" localSheetId="5">'G.b bez zem.prací - Znoje...'!$C$4:$J$39,'G.b bez zem.prací - Znoje...'!$C$45:$J$74,'G.b bez zem.prací - Znoje...'!$C$80:$K$373</definedName>
    <definedName name="_xlnm.Print_Titles" localSheetId="5">'G.b bez zem.prací - Znoje...'!$92:$92</definedName>
    <definedName name="_xlnm.Print_Area" localSheetId="6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372"/>
  <c r="BH372"/>
  <c r="BG372"/>
  <c r="BF372"/>
  <c r="T372"/>
  <c r="T371"/>
  <c r="R372"/>
  <c r="R371"/>
  <c r="P372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4"/>
  <c r="BH354"/>
  <c r="BG354"/>
  <c r="BF354"/>
  <c r="T354"/>
  <c r="R354"/>
  <c r="P354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7"/>
  <c r="BH337"/>
  <c r="BG337"/>
  <c r="BF337"/>
  <c r="T337"/>
  <c r="T336"/>
  <c r="R337"/>
  <c r="R336"/>
  <c r="P337"/>
  <c r="P336"/>
  <c r="BI332"/>
  <c r="BH332"/>
  <c r="BG332"/>
  <c r="BF332"/>
  <c r="T332"/>
  <c r="R332"/>
  <c r="P332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T320"/>
  <c r="R321"/>
  <c r="R320"/>
  <c r="P321"/>
  <c r="P320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2"/>
  <c r="BH302"/>
  <c r="BG302"/>
  <c r="BF302"/>
  <c r="T302"/>
  <c r="R302"/>
  <c r="P302"/>
  <c r="BI297"/>
  <c r="BH297"/>
  <c r="BG297"/>
  <c r="BF297"/>
  <c r="T297"/>
  <c r="R297"/>
  <c r="P297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3"/>
  <c r="BH253"/>
  <c r="BG253"/>
  <c r="BF253"/>
  <c r="T253"/>
  <c r="R253"/>
  <c r="P253"/>
  <c r="BI251"/>
  <c r="BH251"/>
  <c r="BG251"/>
  <c r="BF251"/>
  <c r="T251"/>
  <c r="R251"/>
  <c r="P251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5"/>
  <c r="BH95"/>
  <c r="BG95"/>
  <c r="BF95"/>
  <c r="T95"/>
  <c r="T94"/>
  <c r="R95"/>
  <c r="R94"/>
  <c r="P95"/>
  <c r="P94"/>
  <c r="J90"/>
  <c r="J89"/>
  <c r="F89"/>
  <c r="F87"/>
  <c r="E85"/>
  <c r="J55"/>
  <c r="J54"/>
  <c r="F54"/>
  <c r="F52"/>
  <c r="E50"/>
  <c r="J18"/>
  <c r="E18"/>
  <c r="F90"/>
  <c r="J17"/>
  <c r="J12"/>
  <c r="J87"/>
  <c r="E7"/>
  <c r="E83"/>
  <c i="5" r="J37"/>
  <c r="J36"/>
  <c i="1" r="AY58"/>
  <c i="5" r="J35"/>
  <c i="1" r="AX58"/>
  <c i="5" r="BI384"/>
  <c r="BH384"/>
  <c r="BG384"/>
  <c r="BF384"/>
  <c r="T384"/>
  <c r="T383"/>
  <c r="R384"/>
  <c r="R383"/>
  <c r="P384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6"/>
  <c r="BH366"/>
  <c r="BG366"/>
  <c r="BF366"/>
  <c r="T366"/>
  <c r="R366"/>
  <c r="P366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49"/>
  <c r="BH349"/>
  <c r="BG349"/>
  <c r="BF349"/>
  <c r="T349"/>
  <c r="T348"/>
  <c r="R349"/>
  <c r="R348"/>
  <c r="P349"/>
  <c r="P348"/>
  <c r="BI344"/>
  <c r="BH344"/>
  <c r="BG344"/>
  <c r="BF344"/>
  <c r="T344"/>
  <c r="R344"/>
  <c r="P344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T321"/>
  <c r="R322"/>
  <c r="R321"/>
  <c r="P322"/>
  <c r="P321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6"/>
  <c r="BH286"/>
  <c r="BG286"/>
  <c r="BF286"/>
  <c r="T286"/>
  <c r="R286"/>
  <c r="P286"/>
  <c r="BI284"/>
  <c r="BH284"/>
  <c r="BG284"/>
  <c r="BF284"/>
  <c r="T284"/>
  <c r="R284"/>
  <c r="P284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4"/>
  <c r="BH94"/>
  <c r="BG94"/>
  <c r="BF94"/>
  <c r="T94"/>
  <c r="T93"/>
  <c r="R94"/>
  <c r="R93"/>
  <c r="P94"/>
  <c r="P93"/>
  <c r="J89"/>
  <c r="J88"/>
  <c r="F88"/>
  <c r="F86"/>
  <c r="E84"/>
  <c r="J55"/>
  <c r="J54"/>
  <c r="F54"/>
  <c r="F52"/>
  <c r="E50"/>
  <c r="J18"/>
  <c r="E18"/>
  <c r="F89"/>
  <c r="J17"/>
  <c r="J12"/>
  <c r="J86"/>
  <c r="E7"/>
  <c r="E82"/>
  <c i="4" r="J37"/>
  <c r="J36"/>
  <c i="1" r="AY57"/>
  <c i="4" r="J35"/>
  <c i="1" r="AX57"/>
  <c i="4" r="BI591"/>
  <c r="BH591"/>
  <c r="BG591"/>
  <c r="BF591"/>
  <c r="T591"/>
  <c r="T590"/>
  <c r="R591"/>
  <c r="R590"/>
  <c r="P591"/>
  <c r="P590"/>
  <c r="BI588"/>
  <c r="BH588"/>
  <c r="BG588"/>
  <c r="BF588"/>
  <c r="T588"/>
  <c r="R588"/>
  <c r="P588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3"/>
  <c r="BH573"/>
  <c r="BG573"/>
  <c r="BF573"/>
  <c r="T573"/>
  <c r="R573"/>
  <c r="P573"/>
  <c r="BI567"/>
  <c r="BH567"/>
  <c r="BG567"/>
  <c r="BF567"/>
  <c r="T567"/>
  <c r="R567"/>
  <c r="P567"/>
  <c r="BI564"/>
  <c r="BH564"/>
  <c r="BG564"/>
  <c r="BF564"/>
  <c r="T564"/>
  <c r="R564"/>
  <c r="P564"/>
  <c r="BI560"/>
  <c r="BH560"/>
  <c r="BG560"/>
  <c r="BF560"/>
  <c r="T560"/>
  <c r="R560"/>
  <c r="P560"/>
  <c r="BI557"/>
  <c r="BH557"/>
  <c r="BG557"/>
  <c r="BF557"/>
  <c r="T557"/>
  <c r="R557"/>
  <c r="P557"/>
  <c r="BI554"/>
  <c r="BH554"/>
  <c r="BG554"/>
  <c r="BF554"/>
  <c r="T554"/>
  <c r="R554"/>
  <c r="P554"/>
  <c r="BI549"/>
  <c r="BH549"/>
  <c r="BG549"/>
  <c r="BF549"/>
  <c r="T549"/>
  <c r="R549"/>
  <c r="P549"/>
  <c r="BI544"/>
  <c r="BH544"/>
  <c r="BG544"/>
  <c r="BF544"/>
  <c r="T544"/>
  <c r="R544"/>
  <c r="P544"/>
  <c r="BI539"/>
  <c r="BH539"/>
  <c r="BG539"/>
  <c r="BF539"/>
  <c r="T539"/>
  <c r="R539"/>
  <c r="P539"/>
  <c r="BI536"/>
  <c r="BH536"/>
  <c r="BG536"/>
  <c r="BF536"/>
  <c r="T536"/>
  <c r="R536"/>
  <c r="P536"/>
  <c r="BI532"/>
  <c r="BH532"/>
  <c r="BG532"/>
  <c r="BF532"/>
  <c r="T532"/>
  <c r="R532"/>
  <c r="P532"/>
  <c r="BI528"/>
  <c r="BH528"/>
  <c r="BG528"/>
  <c r="BF528"/>
  <c r="T528"/>
  <c r="R528"/>
  <c r="P528"/>
  <c r="BI525"/>
  <c r="BH525"/>
  <c r="BG525"/>
  <c r="BF525"/>
  <c r="T525"/>
  <c r="R525"/>
  <c r="P525"/>
  <c r="BI521"/>
  <c r="BH521"/>
  <c r="BG521"/>
  <c r="BF521"/>
  <c r="T521"/>
  <c r="R521"/>
  <c r="P521"/>
  <c r="BI517"/>
  <c r="BH517"/>
  <c r="BG517"/>
  <c r="BF517"/>
  <c r="T517"/>
  <c r="R517"/>
  <c r="P517"/>
  <c r="BI513"/>
  <c r="BH513"/>
  <c r="BG513"/>
  <c r="BF513"/>
  <c r="T513"/>
  <c r="R513"/>
  <c r="P513"/>
  <c r="BI509"/>
  <c r="BH509"/>
  <c r="BG509"/>
  <c r="BF509"/>
  <c r="T509"/>
  <c r="R509"/>
  <c r="P509"/>
  <c r="BI505"/>
  <c r="BH505"/>
  <c r="BG505"/>
  <c r="BF505"/>
  <c r="T505"/>
  <c r="R505"/>
  <c r="P505"/>
  <c r="BI502"/>
  <c r="BH502"/>
  <c r="BG502"/>
  <c r="BF502"/>
  <c r="T502"/>
  <c r="R502"/>
  <c r="P502"/>
  <c r="BI498"/>
  <c r="BH498"/>
  <c r="BG498"/>
  <c r="BF498"/>
  <c r="T498"/>
  <c r="R498"/>
  <c r="P498"/>
  <c r="BI494"/>
  <c r="BH494"/>
  <c r="BG494"/>
  <c r="BF494"/>
  <c r="T494"/>
  <c r="R494"/>
  <c r="P494"/>
  <c r="BI490"/>
  <c r="BH490"/>
  <c r="BG490"/>
  <c r="BF490"/>
  <c r="T490"/>
  <c r="R490"/>
  <c r="P490"/>
  <c r="BI486"/>
  <c r="BH486"/>
  <c r="BG486"/>
  <c r="BF486"/>
  <c r="T486"/>
  <c r="R486"/>
  <c r="P486"/>
  <c r="BI483"/>
  <c r="BH483"/>
  <c r="BG483"/>
  <c r="BF483"/>
  <c r="T483"/>
  <c r="R483"/>
  <c r="P483"/>
  <c r="BI479"/>
  <c r="BH479"/>
  <c r="BG479"/>
  <c r="BF479"/>
  <c r="T479"/>
  <c r="R479"/>
  <c r="P479"/>
  <c r="BI476"/>
  <c r="BH476"/>
  <c r="BG476"/>
  <c r="BF476"/>
  <c r="T476"/>
  <c r="R476"/>
  <c r="P476"/>
  <c r="BI472"/>
  <c r="BH472"/>
  <c r="BG472"/>
  <c r="BF472"/>
  <c r="T472"/>
  <c r="R472"/>
  <c r="P472"/>
  <c r="BI468"/>
  <c r="BH468"/>
  <c r="BG468"/>
  <c r="BF468"/>
  <c r="T468"/>
  <c r="R468"/>
  <c r="P468"/>
  <c r="BI461"/>
  <c r="BH461"/>
  <c r="BG461"/>
  <c r="BF461"/>
  <c r="T461"/>
  <c r="R461"/>
  <c r="P461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5"/>
  <c r="BH445"/>
  <c r="BG445"/>
  <c r="BF445"/>
  <c r="T445"/>
  <c r="R445"/>
  <c r="P445"/>
  <c r="BI442"/>
  <c r="BH442"/>
  <c r="BG442"/>
  <c r="BF442"/>
  <c r="T442"/>
  <c r="R442"/>
  <c r="P442"/>
  <c r="BI438"/>
  <c r="BH438"/>
  <c r="BG438"/>
  <c r="BF438"/>
  <c r="T438"/>
  <c r="R438"/>
  <c r="P438"/>
  <c r="BI435"/>
  <c r="BH435"/>
  <c r="BG435"/>
  <c r="BF435"/>
  <c r="T435"/>
  <c r="R435"/>
  <c r="P435"/>
  <c r="BI431"/>
  <c r="BH431"/>
  <c r="BG431"/>
  <c r="BF431"/>
  <c r="T431"/>
  <c r="R431"/>
  <c r="P431"/>
  <c r="BI427"/>
  <c r="BH427"/>
  <c r="BG427"/>
  <c r="BF427"/>
  <c r="T427"/>
  <c r="R427"/>
  <c r="P427"/>
  <c r="BI423"/>
  <c r="BH423"/>
  <c r="BG423"/>
  <c r="BF423"/>
  <c r="T423"/>
  <c r="R423"/>
  <c r="P423"/>
  <c r="BI419"/>
  <c r="BH419"/>
  <c r="BG419"/>
  <c r="BF419"/>
  <c r="T419"/>
  <c r="R419"/>
  <c r="P419"/>
  <c r="BI416"/>
  <c r="BH416"/>
  <c r="BG416"/>
  <c r="BF416"/>
  <c r="T416"/>
  <c r="R416"/>
  <c r="P416"/>
  <c r="BI412"/>
  <c r="BH412"/>
  <c r="BG412"/>
  <c r="BF412"/>
  <c r="T412"/>
  <c r="R412"/>
  <c r="P412"/>
  <c r="BI408"/>
  <c r="BH408"/>
  <c r="BG408"/>
  <c r="BF408"/>
  <c r="T408"/>
  <c r="R408"/>
  <c r="P408"/>
  <c r="BI405"/>
  <c r="BH405"/>
  <c r="BG405"/>
  <c r="BF405"/>
  <c r="T405"/>
  <c r="R405"/>
  <c r="P405"/>
  <c r="BI401"/>
  <c r="BH401"/>
  <c r="BG401"/>
  <c r="BF401"/>
  <c r="T401"/>
  <c r="R401"/>
  <c r="P401"/>
  <c r="BI397"/>
  <c r="BH397"/>
  <c r="BG397"/>
  <c r="BF397"/>
  <c r="T397"/>
  <c r="R397"/>
  <c r="P397"/>
  <c r="BI394"/>
  <c r="BH394"/>
  <c r="BG394"/>
  <c r="BF394"/>
  <c r="T394"/>
  <c r="R394"/>
  <c r="P394"/>
  <c r="BI392"/>
  <c r="BH392"/>
  <c r="BG392"/>
  <c r="BF392"/>
  <c r="T392"/>
  <c r="R392"/>
  <c r="P392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5"/>
  <c r="BH365"/>
  <c r="BG365"/>
  <c r="BF365"/>
  <c r="T365"/>
  <c r="R365"/>
  <c r="P365"/>
  <c r="BI363"/>
  <c r="BH363"/>
  <c r="BG363"/>
  <c r="BF363"/>
  <c r="T363"/>
  <c r="R363"/>
  <c r="P363"/>
  <c r="BI360"/>
  <c r="BH360"/>
  <c r="BG360"/>
  <c r="BF360"/>
  <c r="T360"/>
  <c r="R360"/>
  <c r="P360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50"/>
  <c r="BH350"/>
  <c r="BG350"/>
  <c r="BF350"/>
  <c r="T350"/>
  <c r="R350"/>
  <c r="P350"/>
  <c r="BI348"/>
  <c r="BH348"/>
  <c r="BG348"/>
  <c r="BF348"/>
  <c r="T348"/>
  <c r="R348"/>
  <c r="P348"/>
  <c r="BI344"/>
  <c r="BH344"/>
  <c r="BG344"/>
  <c r="BF344"/>
  <c r="T344"/>
  <c r="R344"/>
  <c r="P344"/>
  <c r="BI342"/>
  <c r="BH342"/>
  <c r="BG342"/>
  <c r="BF342"/>
  <c r="T342"/>
  <c r="R342"/>
  <c r="P342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10"/>
  <c r="BH310"/>
  <c r="BG310"/>
  <c r="BF310"/>
  <c r="T310"/>
  <c r="R310"/>
  <c r="P310"/>
  <c r="BI306"/>
  <c r="BH306"/>
  <c r="BG306"/>
  <c r="BF306"/>
  <c r="T306"/>
  <c r="R306"/>
  <c r="P306"/>
  <c r="BI304"/>
  <c r="BH304"/>
  <c r="BG304"/>
  <c r="BF304"/>
  <c r="T304"/>
  <c r="R304"/>
  <c r="P304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98"/>
  <c r="BH98"/>
  <c r="BG98"/>
  <c r="BF98"/>
  <c r="T98"/>
  <c r="R98"/>
  <c r="P98"/>
  <c r="BI95"/>
  <c r="BH95"/>
  <c r="BG95"/>
  <c r="BF95"/>
  <c r="T95"/>
  <c r="R95"/>
  <c r="P95"/>
  <c r="J90"/>
  <c r="J89"/>
  <c r="F89"/>
  <c r="F87"/>
  <c r="E85"/>
  <c r="J55"/>
  <c r="J54"/>
  <c r="F54"/>
  <c r="F52"/>
  <c r="E50"/>
  <c r="J18"/>
  <c r="E18"/>
  <c r="F90"/>
  <c r="J17"/>
  <c r="J12"/>
  <c r="J87"/>
  <c r="E7"/>
  <c r="E83"/>
  <c i="3" r="J37"/>
  <c r="J36"/>
  <c i="1" r="AY56"/>
  <c i="3" r="J35"/>
  <c i="1" r="AX56"/>
  <c i="3" r="BI565"/>
  <c r="BH565"/>
  <c r="BG565"/>
  <c r="BF565"/>
  <c r="T565"/>
  <c r="T564"/>
  <c r="R565"/>
  <c r="R564"/>
  <c r="P565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47"/>
  <c r="BH547"/>
  <c r="BG547"/>
  <c r="BF547"/>
  <c r="T547"/>
  <c r="R547"/>
  <c r="P547"/>
  <c r="BI541"/>
  <c r="BH541"/>
  <c r="BG541"/>
  <c r="BF541"/>
  <c r="T541"/>
  <c r="R541"/>
  <c r="P541"/>
  <c r="BI538"/>
  <c r="BH538"/>
  <c r="BG538"/>
  <c r="BF538"/>
  <c r="T538"/>
  <c r="R538"/>
  <c r="P538"/>
  <c r="BI535"/>
  <c r="BH535"/>
  <c r="BG535"/>
  <c r="BF535"/>
  <c r="T535"/>
  <c r="R535"/>
  <c r="P535"/>
  <c r="BI529"/>
  <c r="BH529"/>
  <c r="BG529"/>
  <c r="BF529"/>
  <c r="T529"/>
  <c r="T528"/>
  <c r="R529"/>
  <c r="R528"/>
  <c r="P529"/>
  <c r="P528"/>
  <c r="BI524"/>
  <c r="BH524"/>
  <c r="BG524"/>
  <c r="BF524"/>
  <c r="T524"/>
  <c r="R524"/>
  <c r="P524"/>
  <c r="BI521"/>
  <c r="BH521"/>
  <c r="BG521"/>
  <c r="BF521"/>
  <c r="T521"/>
  <c r="R521"/>
  <c r="P521"/>
  <c r="BI517"/>
  <c r="BH517"/>
  <c r="BG517"/>
  <c r="BF517"/>
  <c r="T517"/>
  <c r="R517"/>
  <c r="P517"/>
  <c r="BI513"/>
  <c r="BH513"/>
  <c r="BG513"/>
  <c r="BF513"/>
  <c r="T513"/>
  <c r="R513"/>
  <c r="P513"/>
  <c r="BI510"/>
  <c r="BH510"/>
  <c r="BG510"/>
  <c r="BF510"/>
  <c r="T510"/>
  <c r="R510"/>
  <c r="P510"/>
  <c r="BI506"/>
  <c r="BH506"/>
  <c r="BG506"/>
  <c r="BF506"/>
  <c r="T506"/>
  <c r="R506"/>
  <c r="P506"/>
  <c r="BI502"/>
  <c r="BH502"/>
  <c r="BG502"/>
  <c r="BF502"/>
  <c r="T502"/>
  <c r="T501"/>
  <c r="R502"/>
  <c r="R501"/>
  <c r="P502"/>
  <c r="P501"/>
  <c r="BI498"/>
  <c r="BH498"/>
  <c r="BG498"/>
  <c r="BF498"/>
  <c r="T498"/>
  <c r="R498"/>
  <c r="P498"/>
  <c r="BI494"/>
  <c r="BH494"/>
  <c r="BG494"/>
  <c r="BF494"/>
  <c r="T494"/>
  <c r="R494"/>
  <c r="P494"/>
  <c r="BI490"/>
  <c r="BH490"/>
  <c r="BG490"/>
  <c r="BF490"/>
  <c r="T490"/>
  <c r="R490"/>
  <c r="P490"/>
  <c r="BI486"/>
  <c r="BH486"/>
  <c r="BG486"/>
  <c r="BF486"/>
  <c r="T486"/>
  <c r="R486"/>
  <c r="P486"/>
  <c r="BI483"/>
  <c r="BH483"/>
  <c r="BG483"/>
  <c r="BF483"/>
  <c r="T483"/>
  <c r="R483"/>
  <c r="P483"/>
  <c r="BI479"/>
  <c r="BH479"/>
  <c r="BG479"/>
  <c r="BF479"/>
  <c r="T479"/>
  <c r="R479"/>
  <c r="P479"/>
  <c r="BI475"/>
  <c r="BH475"/>
  <c r="BG475"/>
  <c r="BF475"/>
  <c r="T475"/>
  <c r="R475"/>
  <c r="P475"/>
  <c r="BI468"/>
  <c r="BH468"/>
  <c r="BG468"/>
  <c r="BF468"/>
  <c r="T468"/>
  <c r="R468"/>
  <c r="P468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1"/>
  <c r="BH451"/>
  <c r="BG451"/>
  <c r="BF451"/>
  <c r="T451"/>
  <c r="R451"/>
  <c r="P451"/>
  <c r="BI448"/>
  <c r="BH448"/>
  <c r="BG448"/>
  <c r="BF448"/>
  <c r="T448"/>
  <c r="R448"/>
  <c r="P448"/>
  <c r="BI444"/>
  <c r="BH444"/>
  <c r="BG444"/>
  <c r="BF444"/>
  <c r="T444"/>
  <c r="R444"/>
  <c r="P444"/>
  <c r="BI441"/>
  <c r="BH441"/>
  <c r="BG441"/>
  <c r="BF441"/>
  <c r="T441"/>
  <c r="R441"/>
  <c r="P441"/>
  <c r="BI437"/>
  <c r="BH437"/>
  <c r="BG437"/>
  <c r="BF437"/>
  <c r="T437"/>
  <c r="R437"/>
  <c r="P437"/>
  <c r="BI433"/>
  <c r="BH433"/>
  <c r="BG433"/>
  <c r="BF433"/>
  <c r="T433"/>
  <c r="R433"/>
  <c r="P433"/>
  <c r="BI429"/>
  <c r="BH429"/>
  <c r="BG429"/>
  <c r="BF429"/>
  <c r="T429"/>
  <c r="R429"/>
  <c r="P429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5"/>
  <c r="BH415"/>
  <c r="BG415"/>
  <c r="BF415"/>
  <c r="T415"/>
  <c r="R415"/>
  <c r="P415"/>
  <c r="BI411"/>
  <c r="BH411"/>
  <c r="BG411"/>
  <c r="BF411"/>
  <c r="T411"/>
  <c r="R411"/>
  <c r="P411"/>
  <c r="BI407"/>
  <c r="BH407"/>
  <c r="BG407"/>
  <c r="BF407"/>
  <c r="T407"/>
  <c r="R407"/>
  <c r="P407"/>
  <c r="BI404"/>
  <c r="BH404"/>
  <c r="BG404"/>
  <c r="BF404"/>
  <c r="T404"/>
  <c r="R404"/>
  <c r="P404"/>
  <c r="BI402"/>
  <c r="BH402"/>
  <c r="BG402"/>
  <c r="BF402"/>
  <c r="T402"/>
  <c r="R402"/>
  <c r="P402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8"/>
  <c r="BH368"/>
  <c r="BG368"/>
  <c r="BF368"/>
  <c r="T368"/>
  <c r="R368"/>
  <c r="P368"/>
  <c r="BI365"/>
  <c r="BH365"/>
  <c r="BG365"/>
  <c r="BF365"/>
  <c r="T365"/>
  <c r="R365"/>
  <c r="P365"/>
  <c r="BI363"/>
  <c r="BH363"/>
  <c r="BG363"/>
  <c r="BF363"/>
  <c r="T363"/>
  <c r="R363"/>
  <c r="P363"/>
  <c r="BI360"/>
  <c r="BH360"/>
  <c r="BG360"/>
  <c r="BF360"/>
  <c r="T360"/>
  <c r="R360"/>
  <c r="P360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49"/>
  <c r="BH349"/>
  <c r="BG349"/>
  <c r="BF349"/>
  <c r="T349"/>
  <c r="R349"/>
  <c r="P349"/>
  <c r="BI347"/>
  <c r="BH347"/>
  <c r="BG347"/>
  <c r="BF347"/>
  <c r="T347"/>
  <c r="R347"/>
  <c r="P347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5"/>
  <c r="BH315"/>
  <c r="BG315"/>
  <c r="BF315"/>
  <c r="T315"/>
  <c r="R315"/>
  <c r="P315"/>
  <c r="BI311"/>
  <c r="BH311"/>
  <c r="BG311"/>
  <c r="BF311"/>
  <c r="T311"/>
  <c r="R311"/>
  <c r="P311"/>
  <c r="BI309"/>
  <c r="BH309"/>
  <c r="BG309"/>
  <c r="BF309"/>
  <c r="T309"/>
  <c r="R309"/>
  <c r="P309"/>
  <c r="BI305"/>
  <c r="BH305"/>
  <c r="BG305"/>
  <c r="BF305"/>
  <c r="T305"/>
  <c r="R305"/>
  <c r="P305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8"/>
  <c r="BH258"/>
  <c r="BG258"/>
  <c r="BF258"/>
  <c r="T258"/>
  <c r="R258"/>
  <c r="P258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6"/>
  <c r="BH206"/>
  <c r="BG206"/>
  <c r="BF206"/>
  <c r="T206"/>
  <c r="R206"/>
  <c r="P206"/>
  <c r="BI202"/>
  <c r="BH202"/>
  <c r="BG202"/>
  <c r="BF202"/>
  <c r="T202"/>
  <c r="R202"/>
  <c r="P202"/>
  <c r="BI200"/>
  <c r="BH200"/>
  <c r="BG200"/>
  <c r="BF200"/>
  <c r="T200"/>
  <c r="R200"/>
  <c r="P200"/>
  <c r="BI196"/>
  <c r="BH196"/>
  <c r="BG196"/>
  <c r="BF196"/>
  <c r="T196"/>
  <c r="R196"/>
  <c r="P196"/>
  <c r="BI194"/>
  <c r="BH194"/>
  <c r="BG194"/>
  <c r="BF194"/>
  <c r="T194"/>
  <c r="R194"/>
  <c r="P194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81"/>
  <c r="BH181"/>
  <c r="BG181"/>
  <c r="BF181"/>
  <c r="T181"/>
  <c r="R181"/>
  <c r="P181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98"/>
  <c r="BH98"/>
  <c r="BG98"/>
  <c r="BF98"/>
  <c r="T98"/>
  <c r="R98"/>
  <c r="P98"/>
  <c r="BI95"/>
  <c r="BH95"/>
  <c r="BG95"/>
  <c r="BF95"/>
  <c r="T95"/>
  <c r="R95"/>
  <c r="P95"/>
  <c r="J90"/>
  <c r="J89"/>
  <c r="F89"/>
  <c r="F87"/>
  <c r="E85"/>
  <c r="J55"/>
  <c r="J54"/>
  <c r="F54"/>
  <c r="F52"/>
  <c r="E50"/>
  <c r="J18"/>
  <c r="E18"/>
  <c r="F90"/>
  <c r="J17"/>
  <c r="J12"/>
  <c r="J87"/>
  <c r="E7"/>
  <c r="E83"/>
  <c i="2" r="J37"/>
  <c r="J36"/>
  <c i="1" r="AY55"/>
  <c i="2" r="J35"/>
  <c i="1" r="AX55"/>
  <c i="2" r="BI599"/>
  <c r="BH599"/>
  <c r="BG599"/>
  <c r="BF599"/>
  <c r="T599"/>
  <c r="T598"/>
  <c r="R599"/>
  <c r="R598"/>
  <c r="P599"/>
  <c r="P598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81"/>
  <c r="BH581"/>
  <c r="BG581"/>
  <c r="BF581"/>
  <c r="T581"/>
  <c r="R581"/>
  <c r="P581"/>
  <c r="BI575"/>
  <c r="BH575"/>
  <c r="BG575"/>
  <c r="BF575"/>
  <c r="T575"/>
  <c r="R575"/>
  <c r="P575"/>
  <c r="BI572"/>
  <c r="BH572"/>
  <c r="BG572"/>
  <c r="BF572"/>
  <c r="T572"/>
  <c r="R572"/>
  <c r="P572"/>
  <c r="BI569"/>
  <c r="BH569"/>
  <c r="BG569"/>
  <c r="BF569"/>
  <c r="T569"/>
  <c r="R569"/>
  <c r="P569"/>
  <c r="BI564"/>
  <c r="BH564"/>
  <c r="BG564"/>
  <c r="BF564"/>
  <c r="T564"/>
  <c r="R564"/>
  <c r="P564"/>
  <c r="BI559"/>
  <c r="BH559"/>
  <c r="BG559"/>
  <c r="BF559"/>
  <c r="T559"/>
  <c r="R559"/>
  <c r="P559"/>
  <c r="BI554"/>
  <c r="BH554"/>
  <c r="BG554"/>
  <c r="BF554"/>
  <c r="T554"/>
  <c r="R554"/>
  <c r="P554"/>
  <c r="BI550"/>
  <c r="BH550"/>
  <c r="BG550"/>
  <c r="BF550"/>
  <c r="T550"/>
  <c r="R550"/>
  <c r="P550"/>
  <c r="BI545"/>
  <c r="BH545"/>
  <c r="BG545"/>
  <c r="BF545"/>
  <c r="T545"/>
  <c r="R545"/>
  <c r="P545"/>
  <c r="BI542"/>
  <c r="BH542"/>
  <c r="BG542"/>
  <c r="BF542"/>
  <c r="T542"/>
  <c r="R542"/>
  <c r="P542"/>
  <c r="BI538"/>
  <c r="BH538"/>
  <c r="BG538"/>
  <c r="BF538"/>
  <c r="T538"/>
  <c r="R538"/>
  <c r="P538"/>
  <c r="BI534"/>
  <c r="BH534"/>
  <c r="BG534"/>
  <c r="BF534"/>
  <c r="T534"/>
  <c r="R534"/>
  <c r="P534"/>
  <c r="BI531"/>
  <c r="BH531"/>
  <c r="BG531"/>
  <c r="BF531"/>
  <c r="T531"/>
  <c r="R531"/>
  <c r="P531"/>
  <c r="BI527"/>
  <c r="BH527"/>
  <c r="BG527"/>
  <c r="BF527"/>
  <c r="T527"/>
  <c r="R527"/>
  <c r="P527"/>
  <c r="BI523"/>
  <c r="BH523"/>
  <c r="BG523"/>
  <c r="BF523"/>
  <c r="T523"/>
  <c r="R523"/>
  <c r="P523"/>
  <c r="BI518"/>
  <c r="BH518"/>
  <c r="BG518"/>
  <c r="BF518"/>
  <c r="T518"/>
  <c r="R518"/>
  <c r="P518"/>
  <c r="BI514"/>
  <c r="BH514"/>
  <c r="BG514"/>
  <c r="BF514"/>
  <c r="T514"/>
  <c r="R514"/>
  <c r="P514"/>
  <c r="BI511"/>
  <c r="BH511"/>
  <c r="BG511"/>
  <c r="BF511"/>
  <c r="T511"/>
  <c r="R511"/>
  <c r="P511"/>
  <c r="BI509"/>
  <c r="BH509"/>
  <c r="BG509"/>
  <c r="BF509"/>
  <c r="T509"/>
  <c r="R509"/>
  <c r="P509"/>
  <c r="BI506"/>
  <c r="BH506"/>
  <c r="BG506"/>
  <c r="BF506"/>
  <c r="T506"/>
  <c r="R506"/>
  <c r="P506"/>
  <c r="BI502"/>
  <c r="BH502"/>
  <c r="BG502"/>
  <c r="BF502"/>
  <c r="T502"/>
  <c r="R502"/>
  <c r="P502"/>
  <c r="BI499"/>
  <c r="BH499"/>
  <c r="BG499"/>
  <c r="BF499"/>
  <c r="T499"/>
  <c r="R499"/>
  <c r="P499"/>
  <c r="BI495"/>
  <c r="BH495"/>
  <c r="BG495"/>
  <c r="BF495"/>
  <c r="T495"/>
  <c r="R495"/>
  <c r="P495"/>
  <c r="BI491"/>
  <c r="BH491"/>
  <c r="BG491"/>
  <c r="BF491"/>
  <c r="T491"/>
  <c r="R491"/>
  <c r="P491"/>
  <c r="BI487"/>
  <c r="BH487"/>
  <c r="BG487"/>
  <c r="BF487"/>
  <c r="T487"/>
  <c r="R487"/>
  <c r="P487"/>
  <c r="BI484"/>
  <c r="BH484"/>
  <c r="BG484"/>
  <c r="BF484"/>
  <c r="T484"/>
  <c r="R484"/>
  <c r="P484"/>
  <c r="BI480"/>
  <c r="BH480"/>
  <c r="BG480"/>
  <c r="BF480"/>
  <c r="T480"/>
  <c r="R480"/>
  <c r="P480"/>
  <c r="BI476"/>
  <c r="BH476"/>
  <c r="BG476"/>
  <c r="BF476"/>
  <c r="T476"/>
  <c r="R476"/>
  <c r="P476"/>
  <c r="BI471"/>
  <c r="BH471"/>
  <c r="BG471"/>
  <c r="BF471"/>
  <c r="T471"/>
  <c r="R471"/>
  <c r="P471"/>
  <c r="BI465"/>
  <c r="BH465"/>
  <c r="BG465"/>
  <c r="BF465"/>
  <c r="T465"/>
  <c r="R465"/>
  <c r="P465"/>
  <c r="BI461"/>
  <c r="BH461"/>
  <c r="BG461"/>
  <c r="BF461"/>
  <c r="T461"/>
  <c r="R461"/>
  <c r="P461"/>
  <c r="BI457"/>
  <c r="BH457"/>
  <c r="BG457"/>
  <c r="BF457"/>
  <c r="T457"/>
  <c r="R457"/>
  <c r="P457"/>
  <c r="BI454"/>
  <c r="BH454"/>
  <c r="BG454"/>
  <c r="BF454"/>
  <c r="T454"/>
  <c r="R454"/>
  <c r="P454"/>
  <c r="BI450"/>
  <c r="BH450"/>
  <c r="BG450"/>
  <c r="BF450"/>
  <c r="T450"/>
  <c r="R450"/>
  <c r="P450"/>
  <c r="BI444"/>
  <c r="BH444"/>
  <c r="BG444"/>
  <c r="BF444"/>
  <c r="T444"/>
  <c r="R444"/>
  <c r="P444"/>
  <c r="BI439"/>
  <c r="BH439"/>
  <c r="BG439"/>
  <c r="BF439"/>
  <c r="T439"/>
  <c r="R439"/>
  <c r="P439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4"/>
  <c r="BH424"/>
  <c r="BG424"/>
  <c r="BF424"/>
  <c r="T424"/>
  <c r="R424"/>
  <c r="P424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409"/>
  <c r="BH409"/>
  <c r="BG409"/>
  <c r="BF409"/>
  <c r="T409"/>
  <c r="R409"/>
  <c r="P409"/>
  <c r="BI405"/>
  <c r="BH405"/>
  <c r="BG405"/>
  <c r="BF405"/>
  <c r="T405"/>
  <c r="R405"/>
  <c r="P405"/>
  <c r="BI401"/>
  <c r="BH401"/>
  <c r="BG401"/>
  <c r="BF401"/>
  <c r="T401"/>
  <c r="R401"/>
  <c r="P401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3"/>
  <c r="BH383"/>
  <c r="BG383"/>
  <c r="BF383"/>
  <c r="T383"/>
  <c r="R383"/>
  <c r="P383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1"/>
  <c r="BH371"/>
  <c r="BG371"/>
  <c r="BF371"/>
  <c r="T371"/>
  <c r="R371"/>
  <c r="P371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R349"/>
  <c r="P349"/>
  <c r="BI347"/>
  <c r="BH347"/>
  <c r="BG347"/>
  <c r="BF347"/>
  <c r="T347"/>
  <c r="R347"/>
  <c r="P347"/>
  <c r="BI343"/>
  <c r="BH343"/>
  <c r="BG343"/>
  <c r="BF343"/>
  <c r="T343"/>
  <c r="R343"/>
  <c r="P343"/>
  <c r="BI341"/>
  <c r="BH341"/>
  <c r="BG341"/>
  <c r="BF341"/>
  <c r="T341"/>
  <c r="R341"/>
  <c r="P341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7"/>
  <c r="BH267"/>
  <c r="BG267"/>
  <c r="BF267"/>
  <c r="T267"/>
  <c r="R267"/>
  <c r="P267"/>
  <c r="BI261"/>
  <c r="BH261"/>
  <c r="BG261"/>
  <c r="BF261"/>
  <c r="T261"/>
  <c r="R261"/>
  <c r="P261"/>
  <c r="BI257"/>
  <c r="BH257"/>
  <c r="BG257"/>
  <c r="BF257"/>
  <c r="T257"/>
  <c r="R257"/>
  <c r="P257"/>
  <c r="BI255"/>
  <c r="BH255"/>
  <c r="BG255"/>
  <c r="BF255"/>
  <c r="T255"/>
  <c r="R255"/>
  <c r="P255"/>
  <c r="BI251"/>
  <c r="BH251"/>
  <c r="BG251"/>
  <c r="BF251"/>
  <c r="T251"/>
  <c r="R251"/>
  <c r="P251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4"/>
  <c r="BH194"/>
  <c r="BG194"/>
  <c r="BF194"/>
  <c r="T194"/>
  <c r="R194"/>
  <c r="P194"/>
  <c r="BI192"/>
  <c r="BH192"/>
  <c r="BG192"/>
  <c r="BF192"/>
  <c r="T192"/>
  <c r="R192"/>
  <c r="P192"/>
  <c r="BI187"/>
  <c r="BH187"/>
  <c r="BG187"/>
  <c r="BF187"/>
  <c r="T187"/>
  <c r="R187"/>
  <c r="P187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T94"/>
  <c r="R95"/>
  <c r="R94"/>
  <c r="P95"/>
  <c r="P94"/>
  <c r="J90"/>
  <c r="J89"/>
  <c r="F89"/>
  <c r="F87"/>
  <c r="E85"/>
  <c r="J55"/>
  <c r="J54"/>
  <c r="F54"/>
  <c r="F52"/>
  <c r="E50"/>
  <c r="J18"/>
  <c r="E18"/>
  <c r="F90"/>
  <c r="J17"/>
  <c r="J12"/>
  <c r="J87"/>
  <c r="E7"/>
  <c r="E83"/>
  <c i="1" r="L50"/>
  <c r="AM50"/>
  <c r="AM49"/>
  <c r="L49"/>
  <c r="AM47"/>
  <c r="L47"/>
  <c r="L45"/>
  <c r="L44"/>
  <c i="6" r="J372"/>
  <c r="J367"/>
  <c r="J363"/>
  <c r="J361"/>
  <c r="BK354"/>
  <c r="BK342"/>
  <c r="J332"/>
  <c r="J325"/>
  <c r="J321"/>
  <c r="J312"/>
  <c r="J297"/>
  <c r="BK288"/>
  <c r="BK282"/>
  <c r="J278"/>
  <c r="BK272"/>
  <c r="BK267"/>
  <c r="J262"/>
  <c r="BK257"/>
  <c r="BK253"/>
  <c r="BK251"/>
  <c r="BK246"/>
  <c r="BK243"/>
  <c r="BK240"/>
  <c r="BK236"/>
  <c r="BK234"/>
  <c r="BK231"/>
  <c r="BK229"/>
  <c r="BK225"/>
  <c r="BK221"/>
  <c r="BK219"/>
  <c r="BK216"/>
  <c r="BK214"/>
  <c r="BK211"/>
  <c r="BK208"/>
  <c r="BK204"/>
  <c r="BK202"/>
  <c r="BK199"/>
  <c r="BK196"/>
  <c r="BK193"/>
  <c r="J190"/>
  <c r="BK183"/>
  <c r="J183"/>
  <c r="J180"/>
  <c r="BK171"/>
  <c r="BK169"/>
  <c r="BK165"/>
  <c r="BK163"/>
  <c r="BK158"/>
  <c r="J158"/>
  <c r="J156"/>
  <c r="J153"/>
  <c r="J150"/>
  <c r="J147"/>
  <c r="J144"/>
  <c r="J140"/>
  <c r="BK132"/>
  <c r="BK126"/>
  <c r="J122"/>
  <c r="J115"/>
  <c r="J112"/>
  <c r="J108"/>
  <c r="J105"/>
  <c r="J102"/>
  <c r="BK100"/>
  <c r="BK95"/>
  <c i="5" r="BK384"/>
  <c r="J377"/>
  <c r="BK373"/>
  <c r="J366"/>
  <c r="J357"/>
  <c r="BK354"/>
  <c r="J344"/>
  <c r="J337"/>
  <c r="J330"/>
  <c r="BK322"/>
  <c r="BK317"/>
  <c r="J314"/>
  <c r="BK307"/>
  <c r="BK302"/>
  <c r="BK297"/>
  <c r="BK290"/>
  <c r="J290"/>
  <c i="4" r="BK218"/>
  <c r="J215"/>
  <c r="BK209"/>
  <c r="BK205"/>
  <c r="J203"/>
  <c r="J199"/>
  <c r="J197"/>
  <c r="BK192"/>
  <c r="J190"/>
  <c r="J186"/>
  <c r="J184"/>
  <c r="J179"/>
  <c r="J177"/>
  <c r="J174"/>
  <c r="J171"/>
  <c r="J168"/>
  <c r="BK165"/>
  <c r="BK162"/>
  <c r="J159"/>
  <c r="J155"/>
  <c r="J151"/>
  <c r="BK148"/>
  <c r="J148"/>
  <c r="BK146"/>
  <c r="J146"/>
  <c r="BK141"/>
  <c r="J141"/>
  <c r="BK138"/>
  <c r="J138"/>
  <c r="BK134"/>
  <c r="J134"/>
  <c r="BK132"/>
  <c r="J132"/>
  <c r="BK128"/>
  <c r="BK125"/>
  <c r="J125"/>
  <c r="J121"/>
  <c r="J118"/>
  <c r="J114"/>
  <c r="J111"/>
  <c r="J108"/>
  <c r="J105"/>
  <c r="J103"/>
  <c r="J98"/>
  <c r="J95"/>
  <c i="3" r="J565"/>
  <c r="J562"/>
  <c r="J560"/>
  <c r="J558"/>
  <c r="BK556"/>
  <c r="BK554"/>
  <c r="BK552"/>
  <c r="J547"/>
  <c r="BK541"/>
  <c r="BK538"/>
  <c r="J538"/>
  <c r="J535"/>
  <c r="J529"/>
  <c r="J524"/>
  <c r="J517"/>
  <c r="J513"/>
  <c r="J510"/>
  <c r="J506"/>
  <c r="J502"/>
  <c r="BK498"/>
  <c r="BK494"/>
  <c r="BK490"/>
  <c r="J486"/>
  <c r="J483"/>
  <c r="J479"/>
  <c r="J475"/>
  <c r="J468"/>
  <c r="J461"/>
  <c r="J458"/>
  <c r="BK455"/>
  <c r="BK451"/>
  <c r="BK448"/>
  <c r="BK444"/>
  <c r="J441"/>
  <c r="J437"/>
  <c r="J433"/>
  <c r="BK429"/>
  <c r="J426"/>
  <c r="J422"/>
  <c r="J418"/>
  <c r="J415"/>
  <c r="J411"/>
  <c r="J407"/>
  <c r="J404"/>
  <c r="BK402"/>
  <c r="J398"/>
  <c r="J395"/>
  <c r="BK392"/>
  <c r="BK388"/>
  <c r="BK384"/>
  <c r="J381"/>
  <c r="BK378"/>
  <c r="BK374"/>
  <c r="BK370"/>
  <c r="BK368"/>
  <c r="J365"/>
  <c r="BK363"/>
  <c r="J360"/>
  <c r="J358"/>
  <c r="J355"/>
  <c r="BK353"/>
  <c r="BK349"/>
  <c r="BK347"/>
  <c r="BK342"/>
  <c r="J339"/>
  <c r="J336"/>
  <c r="J332"/>
  <c r="J330"/>
  <c r="J327"/>
  <c r="BK325"/>
  <c r="BK321"/>
  <c r="J317"/>
  <c r="BK311"/>
  <c r="BK309"/>
  <c r="BK305"/>
  <c r="BK303"/>
  <c r="BK300"/>
  <c r="BK297"/>
  <c r="BK294"/>
  <c r="J291"/>
  <c r="J289"/>
  <c r="BK286"/>
  <c r="BK283"/>
  <c r="BK281"/>
  <c r="BK278"/>
  <c r="BK274"/>
  <c r="BK271"/>
  <c r="J271"/>
  <c r="J268"/>
  <c r="J264"/>
  <c r="J260"/>
  <c r="J258"/>
  <c r="J254"/>
  <c r="J252"/>
  <c r="J249"/>
  <c r="J246"/>
  <c r="J243"/>
  <c r="J240"/>
  <c r="J237"/>
  <c r="BK232"/>
  <c r="BK229"/>
  <c r="J225"/>
  <c r="J221"/>
  <c r="J218"/>
  <c r="J215"/>
  <c r="J212"/>
  <c r="BK206"/>
  <c r="BK202"/>
  <c r="J200"/>
  <c r="J196"/>
  <c r="J194"/>
  <c r="J189"/>
  <c r="J187"/>
  <c r="J183"/>
  <c r="BK181"/>
  <c r="J176"/>
  <c r="J174"/>
  <c r="J171"/>
  <c r="J168"/>
  <c r="BK165"/>
  <c r="BK162"/>
  <c r="BK159"/>
  <c r="BK155"/>
  <c r="J151"/>
  <c r="BK148"/>
  <c r="BK146"/>
  <c r="BK141"/>
  <c r="BK138"/>
  <c r="BK134"/>
  <c r="BK132"/>
  <c r="BK128"/>
  <c r="BK125"/>
  <c r="BK121"/>
  <c r="BK118"/>
  <c r="J114"/>
  <c r="J111"/>
  <c r="J108"/>
  <c r="J105"/>
  <c r="BK103"/>
  <c r="BK98"/>
  <c r="BK95"/>
  <c i="2" r="J599"/>
  <c r="J596"/>
  <c r="BK594"/>
  <c r="J592"/>
  <c r="J590"/>
  <c r="BK588"/>
  <c r="BK586"/>
  <c r="BK581"/>
  <c r="J575"/>
  <c r="J572"/>
  <c r="J569"/>
  <c r="BK564"/>
  <c r="BK559"/>
  <c r="BK554"/>
  <c r="BK550"/>
  <c r="BK545"/>
  <c r="BK542"/>
  <c r="J538"/>
  <c r="J534"/>
  <c r="J531"/>
  <c r="J527"/>
  <c r="J523"/>
  <c r="J518"/>
  <c r="J514"/>
  <c r="J511"/>
  <c r="J509"/>
  <c r="BK506"/>
  <c r="J502"/>
  <c r="BK499"/>
  <c r="J495"/>
  <c r="BK491"/>
  <c r="BK487"/>
  <c r="BK484"/>
  <c r="BK480"/>
  <c r="BK476"/>
  <c r="BK471"/>
  <c r="BK465"/>
  <c r="BK461"/>
  <c r="J457"/>
  <c r="J454"/>
  <c r="J450"/>
  <c r="J444"/>
  <c r="J439"/>
  <c r="BK434"/>
  <c r="BK431"/>
  <c r="BK428"/>
  <c r="BK424"/>
  <c r="BK420"/>
  <c r="BK416"/>
  <c r="BK412"/>
  <c r="BK409"/>
  <c r="BK405"/>
  <c r="BK401"/>
  <c r="BK398"/>
  <c r="BK394"/>
  <c r="J390"/>
  <c r="BK386"/>
  <c r="BK383"/>
  <c r="BK381"/>
  <c r="BK378"/>
  <c r="BK375"/>
  <c r="BK371"/>
  <c r="BK369"/>
  <c r="BK366"/>
  <c r="BK364"/>
  <c r="BK360"/>
  <c r="J357"/>
  <c r="J354"/>
  <c r="BK352"/>
  <c r="BK349"/>
  <c r="BK347"/>
  <c r="BK343"/>
  <c r="BK341"/>
  <c r="J336"/>
  <c r="J333"/>
  <c r="J330"/>
  <c r="BK326"/>
  <c r="BK324"/>
  <c r="BK321"/>
  <c r="BK319"/>
  <c r="J315"/>
  <c r="J311"/>
  <c r="BK309"/>
  <c r="J306"/>
  <c r="J303"/>
  <c r="BK300"/>
  <c r="J297"/>
  <c r="J294"/>
  <c r="BK291"/>
  <c r="BK289"/>
  <c r="BK286"/>
  <c r="BK283"/>
  <c r="BK280"/>
  <c r="J278"/>
  <c r="J275"/>
  <c r="BK272"/>
  <c r="BK267"/>
  <c r="J261"/>
  <c r="BK257"/>
  <c r="BK255"/>
  <c r="BK251"/>
  <c r="J249"/>
  <c r="J245"/>
  <c r="BK243"/>
  <c r="BK239"/>
  <c r="J237"/>
  <c r="BK234"/>
  <c r="BK231"/>
  <c r="BK228"/>
  <c r="BK225"/>
  <c r="BK222"/>
  <c r="BK217"/>
  <c r="J214"/>
  <c r="J210"/>
  <c r="J206"/>
  <c r="BK203"/>
  <c r="BK200"/>
  <c r="BK194"/>
  <c r="J192"/>
  <c r="BK187"/>
  <c r="BK185"/>
  <c r="J181"/>
  <c r="BK178"/>
  <c r="BK173"/>
  <c r="BK170"/>
  <c r="BK167"/>
  <c r="BK164"/>
  <c r="BK161"/>
  <c r="BK158"/>
  <c r="BK155"/>
  <c r="BK152"/>
  <c r="J149"/>
  <c r="BK145"/>
  <c r="BK141"/>
  <c r="BK136"/>
  <c r="J133"/>
  <c r="BK129"/>
  <c r="BK127"/>
  <c r="BK123"/>
  <c r="BK120"/>
  <c r="J116"/>
  <c r="J113"/>
  <c r="BK109"/>
  <c r="BK106"/>
  <c r="J103"/>
  <c r="J100"/>
  <c r="J95"/>
  <c i="6" r="BK369"/>
  <c r="BK367"/>
  <c r="J365"/>
  <c r="BK363"/>
  <c r="BK361"/>
  <c r="BK359"/>
  <c r="J354"/>
  <c r="BK345"/>
  <c r="BK337"/>
  <c r="BK329"/>
  <c r="BK321"/>
  <c r="BK312"/>
  <c r="BK302"/>
  <c r="BK291"/>
  <c r="BK285"/>
  <c r="BK278"/>
  <c r="J272"/>
  <c r="J264"/>
  <c r="J132"/>
  <c r="BK122"/>
  <c i="5" r="J384"/>
  <c r="J379"/>
  <c r="BK377"/>
  <c r="J373"/>
  <c r="BK366"/>
  <c r="BK357"/>
  <c r="BK349"/>
  <c r="BK341"/>
  <c r="BK333"/>
  <c r="J326"/>
  <c r="BK319"/>
  <c r="J311"/>
  <c r="J305"/>
  <c r="BK300"/>
  <c r="J297"/>
  <c r="BK292"/>
  <c r="J286"/>
  <c r="J284"/>
  <c r="J279"/>
  <c r="J276"/>
  <c r="J273"/>
  <c r="BK267"/>
  <c r="BK264"/>
  <c r="J264"/>
  <c r="J262"/>
  <c r="J258"/>
  <c r="J254"/>
  <c r="J252"/>
  <c r="J249"/>
  <c r="J247"/>
  <c r="J244"/>
  <c r="J241"/>
  <c r="J237"/>
  <c r="BK232"/>
  <c r="BK229"/>
  <c r="BK226"/>
  <c r="J226"/>
  <c r="J223"/>
  <c r="J220"/>
  <c r="J215"/>
  <c r="J212"/>
  <c r="J208"/>
  <c r="J204"/>
  <c r="J201"/>
  <c r="BK198"/>
  <c r="BK195"/>
  <c r="J189"/>
  <c r="BK185"/>
  <c r="BK183"/>
  <c r="BK178"/>
  <c r="BK176"/>
  <c r="BK172"/>
  <c r="J169"/>
  <c r="J164"/>
  <c r="J162"/>
  <c r="J159"/>
  <c r="BK156"/>
  <c r="BK153"/>
  <c r="BK150"/>
  <c r="BK147"/>
  <c r="BK143"/>
  <c r="BK139"/>
  <c r="BK134"/>
  <c r="BK131"/>
  <c r="BK127"/>
  <c r="BK125"/>
  <c r="BK121"/>
  <c r="BK118"/>
  <c r="BK114"/>
  <c r="BK111"/>
  <c r="J107"/>
  <c r="J104"/>
  <c r="J101"/>
  <c r="J99"/>
  <c r="BK94"/>
  <c i="4" r="BK591"/>
  <c r="BK588"/>
  <c r="BK586"/>
  <c r="J584"/>
  <c r="J582"/>
  <c r="BK580"/>
  <c r="BK578"/>
  <c r="BK573"/>
  <c r="BK567"/>
  <c r="J564"/>
  <c r="J560"/>
  <c r="J557"/>
  <c r="J554"/>
  <c r="BK549"/>
  <c r="BK544"/>
  <c r="BK539"/>
  <c r="BK536"/>
  <c r="BK528"/>
  <c r="BK525"/>
  <c r="BK521"/>
  <c r="BK517"/>
  <c r="BK513"/>
  <c r="BK509"/>
  <c r="J505"/>
  <c r="J502"/>
  <c r="J498"/>
  <c r="J494"/>
  <c r="J490"/>
  <c r="J486"/>
  <c r="J483"/>
  <c r="BK476"/>
  <c r="BK472"/>
  <c r="BK468"/>
  <c r="BK461"/>
  <c r="BK454"/>
  <c r="BK451"/>
  <c r="J448"/>
  <c r="J445"/>
  <c r="J442"/>
  <c r="J438"/>
  <c r="J435"/>
  <c r="BK431"/>
  <c r="J427"/>
  <c r="BK423"/>
  <c r="BK419"/>
  <c r="BK416"/>
  <c r="BK412"/>
  <c r="BK408"/>
  <c r="BK405"/>
  <c r="J401"/>
  <c r="J397"/>
  <c r="BK394"/>
  <c r="BK392"/>
  <c r="BK388"/>
  <c r="BK385"/>
  <c r="J382"/>
  <c r="BK378"/>
  <c r="J375"/>
  <c r="J372"/>
  <c r="BK369"/>
  <c r="BK365"/>
  <c r="BK363"/>
  <c r="BK360"/>
  <c r="J358"/>
  <c r="J355"/>
  <c r="J353"/>
  <c r="BK350"/>
  <c r="BK348"/>
  <c r="BK344"/>
  <c r="J342"/>
  <c r="J337"/>
  <c r="J334"/>
  <c r="BK331"/>
  <c r="BK327"/>
  <c r="BK325"/>
  <c r="BK322"/>
  <c r="BK320"/>
  <c r="BK316"/>
  <c r="BK312"/>
  <c r="BK310"/>
  <c r="BK306"/>
  <c r="J304"/>
  <c r="J300"/>
  <c r="J298"/>
  <c r="J295"/>
  <c r="J292"/>
  <c r="BK289"/>
  <c r="BK286"/>
  <c r="BK284"/>
  <c r="BK281"/>
  <c r="J278"/>
  <c r="J276"/>
  <c r="J273"/>
  <c r="J269"/>
  <c r="J266"/>
  <c r="J263"/>
  <c r="J256"/>
  <c r="J254"/>
  <c r="J251"/>
  <c r="BK248"/>
  <c r="J245"/>
  <c r="J242"/>
  <c r="J239"/>
  <c r="J234"/>
  <c r="J231"/>
  <c r="J228"/>
  <c r="J224"/>
  <c r="BK221"/>
  <c i="6" r="BK372"/>
  <c r="J369"/>
  <c r="BK365"/>
  <c r="J359"/>
  <c r="J348"/>
  <c r="J345"/>
  <c r="J337"/>
  <c r="J329"/>
  <c r="J316"/>
  <c r="BK308"/>
  <c r="J302"/>
  <c r="J291"/>
  <c r="J285"/>
  <c r="J274"/>
  <c r="BK269"/>
  <c r="BK262"/>
  <c r="BK259"/>
  <c r="J259"/>
  <c r="J257"/>
  <c r="J253"/>
  <c r="J251"/>
  <c r="J246"/>
  <c r="J243"/>
  <c r="J240"/>
  <c r="J236"/>
  <c r="J234"/>
  <c r="J231"/>
  <c r="J229"/>
  <c r="J225"/>
  <c r="J221"/>
  <c r="J219"/>
  <c r="J216"/>
  <c r="J214"/>
  <c r="J211"/>
  <c r="J208"/>
  <c r="J204"/>
  <c r="J202"/>
  <c r="J199"/>
  <c r="J196"/>
  <c r="J193"/>
  <c r="BK190"/>
  <c r="BK186"/>
  <c r="J186"/>
  <c r="BK180"/>
  <c r="BK177"/>
  <c r="J177"/>
  <c r="J171"/>
  <c r="J169"/>
  <c r="J165"/>
  <c r="J163"/>
  <c r="BK156"/>
  <c r="BK153"/>
  <c r="BK150"/>
  <c r="BK147"/>
  <c r="BK144"/>
  <c r="BK140"/>
  <c r="J135"/>
  <c r="J128"/>
  <c r="J126"/>
  <c r="BK119"/>
  <c r="BK112"/>
  <c r="BK108"/>
  <c r="BK105"/>
  <c r="BK102"/>
  <c r="J100"/>
  <c r="J95"/>
  <c i="5" r="J381"/>
  <c r="BK379"/>
  <c r="J375"/>
  <c r="J371"/>
  <c r="BK360"/>
  <c r="J349"/>
  <c r="J341"/>
  <c r="J333"/>
  <c r="BK326"/>
  <c r="J319"/>
  <c r="J317"/>
  <c r="BK311"/>
  <c r="BK305"/>
  <c r="J300"/>
  <c r="BK295"/>
  <c r="J292"/>
  <c r="BK286"/>
  <c i="4" r="J218"/>
  <c r="BK215"/>
  <c r="J209"/>
  <c r="J205"/>
  <c r="BK203"/>
  <c r="BK199"/>
  <c r="BK197"/>
  <c r="J192"/>
  <c r="BK190"/>
  <c r="BK186"/>
  <c r="BK184"/>
  <c r="BK179"/>
  <c r="BK177"/>
  <c r="BK174"/>
  <c r="BK171"/>
  <c r="BK168"/>
  <c r="J165"/>
  <c r="J162"/>
  <c r="BK159"/>
  <c r="BK155"/>
  <c r="BK151"/>
  <c r="J128"/>
  <c r="BK121"/>
  <c r="BK118"/>
  <c r="BK114"/>
  <c r="BK111"/>
  <c r="BK108"/>
  <c r="BK105"/>
  <c r="BK103"/>
  <c r="BK98"/>
  <c r="BK95"/>
  <c i="3" r="BK565"/>
  <c r="BK562"/>
  <c r="BK560"/>
  <c r="BK558"/>
  <c r="J556"/>
  <c r="J554"/>
  <c r="J552"/>
  <c r="BK547"/>
  <c r="J541"/>
  <c r="BK535"/>
  <c r="BK529"/>
  <c r="BK524"/>
  <c r="BK521"/>
  <c r="J521"/>
  <c r="BK517"/>
  <c r="BK513"/>
  <c r="BK510"/>
  <c r="BK506"/>
  <c r="BK502"/>
  <c r="J498"/>
  <c r="J494"/>
  <c r="J490"/>
  <c r="BK486"/>
  <c r="BK483"/>
  <c r="BK479"/>
  <c r="BK475"/>
  <c r="BK468"/>
  <c r="BK461"/>
  <c r="BK458"/>
  <c r="J455"/>
  <c r="J451"/>
  <c r="J448"/>
  <c r="J444"/>
  <c r="BK441"/>
  <c r="BK437"/>
  <c r="BK433"/>
  <c r="J429"/>
  <c r="BK426"/>
  <c r="BK422"/>
  <c r="BK418"/>
  <c r="BK415"/>
  <c r="BK411"/>
  <c r="BK407"/>
  <c r="BK404"/>
  <c r="J402"/>
  <c r="BK398"/>
  <c r="BK395"/>
  <c r="J392"/>
  <c r="J388"/>
  <c r="J384"/>
  <c r="BK381"/>
  <c r="J378"/>
  <c r="J374"/>
  <c r="J370"/>
  <c r="J368"/>
  <c r="BK365"/>
  <c r="J363"/>
  <c r="BK360"/>
  <c r="BK358"/>
  <c r="BK355"/>
  <c r="J353"/>
  <c r="J349"/>
  <c r="J347"/>
  <c r="J342"/>
  <c r="BK339"/>
  <c r="BK336"/>
  <c r="BK332"/>
  <c r="BK330"/>
  <c r="BK327"/>
  <c r="J325"/>
  <c r="J321"/>
  <c r="BK317"/>
  <c r="BK315"/>
  <c r="J315"/>
  <c r="J311"/>
  <c r="J309"/>
  <c r="J305"/>
  <c r="J303"/>
  <c r="J300"/>
  <c r="J297"/>
  <c r="J294"/>
  <c r="BK291"/>
  <c r="BK289"/>
  <c r="J286"/>
  <c r="J283"/>
  <c r="J281"/>
  <c r="J278"/>
  <c r="J274"/>
  <c r="BK268"/>
  <c r="BK264"/>
  <c r="BK260"/>
  <c r="BK258"/>
  <c r="BK254"/>
  <c r="BK252"/>
  <c r="BK249"/>
  <c r="BK246"/>
  <c r="BK243"/>
  <c r="BK240"/>
  <c r="BK237"/>
  <c r="J232"/>
  <c r="J229"/>
  <c r="BK225"/>
  <c r="BK221"/>
  <c r="BK218"/>
  <c r="BK215"/>
  <c r="BK212"/>
  <c r="J206"/>
  <c r="J202"/>
  <c r="BK200"/>
  <c r="BK196"/>
  <c r="BK194"/>
  <c r="BK189"/>
  <c r="BK187"/>
  <c r="BK183"/>
  <c r="J181"/>
  <c r="BK176"/>
  <c r="BK174"/>
  <c r="BK171"/>
  <c r="BK168"/>
  <c r="J165"/>
  <c r="J162"/>
  <c r="J159"/>
  <c r="J155"/>
  <c r="BK151"/>
  <c r="J148"/>
  <c r="J146"/>
  <c r="J141"/>
  <c r="J138"/>
  <c r="J134"/>
  <c r="J132"/>
  <c r="J128"/>
  <c r="J125"/>
  <c r="J121"/>
  <c r="J118"/>
  <c r="BK114"/>
  <c r="BK111"/>
  <c r="BK108"/>
  <c r="BK105"/>
  <c r="J103"/>
  <c r="J98"/>
  <c r="J95"/>
  <c i="2" r="BK599"/>
  <c r="BK596"/>
  <c r="J594"/>
  <c r="BK592"/>
  <c r="BK590"/>
  <c r="J588"/>
  <c r="J586"/>
  <c r="J581"/>
  <c r="BK575"/>
  <c r="BK572"/>
  <c r="BK569"/>
  <c r="J564"/>
  <c r="J559"/>
  <c r="J554"/>
  <c r="J550"/>
  <c r="J545"/>
  <c r="J542"/>
  <c r="BK538"/>
  <c r="BK534"/>
  <c r="BK531"/>
  <c r="BK527"/>
  <c r="BK523"/>
  <c r="BK518"/>
  <c r="BK514"/>
  <c r="BK511"/>
  <c r="BK509"/>
  <c r="J506"/>
  <c r="BK502"/>
  <c r="J499"/>
  <c r="BK495"/>
  <c r="J491"/>
  <c r="J487"/>
  <c r="J484"/>
  <c r="J480"/>
  <c r="J476"/>
  <c r="J471"/>
  <c r="J465"/>
  <c r="J461"/>
  <c r="BK457"/>
  <c r="BK454"/>
  <c r="BK450"/>
  <c r="BK444"/>
  <c r="BK439"/>
  <c r="J434"/>
  <c r="J431"/>
  <c r="J428"/>
  <c r="J424"/>
  <c r="J420"/>
  <c r="J416"/>
  <c r="J412"/>
  <c r="J409"/>
  <c r="J405"/>
  <c r="J401"/>
  <c r="J398"/>
  <c r="J394"/>
  <c r="BK390"/>
  <c r="J386"/>
  <c r="J383"/>
  <c r="J381"/>
  <c r="J378"/>
  <c r="J375"/>
  <c r="J371"/>
  <c r="J369"/>
  <c r="J366"/>
  <c r="J364"/>
  <c r="J360"/>
  <c r="BK357"/>
  <c r="BK354"/>
  <c r="J352"/>
  <c r="J349"/>
  <c r="J347"/>
  <c r="J343"/>
  <c r="J341"/>
  <c r="BK336"/>
  <c r="BK333"/>
  <c r="BK330"/>
  <c r="J326"/>
  <c r="J324"/>
  <c r="J321"/>
  <c r="J319"/>
  <c r="BK315"/>
  <c r="BK311"/>
  <c r="J309"/>
  <c r="BK306"/>
  <c r="BK303"/>
  <c r="J300"/>
  <c r="BK297"/>
  <c r="BK294"/>
  <c r="J291"/>
  <c r="J289"/>
  <c r="J286"/>
  <c r="J283"/>
  <c r="J280"/>
  <c r="BK278"/>
  <c r="BK275"/>
  <c r="J272"/>
  <c r="J267"/>
  <c r="BK261"/>
  <c r="J257"/>
  <c r="J255"/>
  <c r="J251"/>
  <c r="BK249"/>
  <c r="BK245"/>
  <c r="J243"/>
  <c r="J239"/>
  <c r="BK237"/>
  <c r="J234"/>
  <c r="J231"/>
  <c r="J228"/>
  <c r="J225"/>
  <c r="J222"/>
  <c r="J217"/>
  <c r="BK214"/>
  <c r="BK210"/>
  <c r="BK206"/>
  <c r="J203"/>
  <c r="J200"/>
  <c r="J194"/>
  <c r="BK192"/>
  <c r="J187"/>
  <c r="J185"/>
  <c r="BK181"/>
  <c r="J178"/>
  <c r="J173"/>
  <c r="J170"/>
  <c r="J167"/>
  <c r="J164"/>
  <c r="J161"/>
  <c r="J158"/>
  <c r="J155"/>
  <c r="J152"/>
  <c r="BK149"/>
  <c r="J145"/>
  <c r="J141"/>
  <c r="J136"/>
  <c r="BK133"/>
  <c r="J129"/>
  <c r="J127"/>
  <c r="J123"/>
  <c r="J120"/>
  <c r="BK116"/>
  <c r="BK113"/>
  <c r="J109"/>
  <c r="J106"/>
  <c r="BK103"/>
  <c r="BK100"/>
  <c r="BK95"/>
  <c i="1" r="AS54"/>
  <c i="6" r="BK348"/>
  <c r="J342"/>
  <c r="BK332"/>
  <c r="BK325"/>
  <c r="BK316"/>
  <c r="J308"/>
  <c r="BK297"/>
  <c r="J288"/>
  <c r="J282"/>
  <c r="BK274"/>
  <c r="J269"/>
  <c r="J267"/>
  <c r="BK264"/>
  <c r="BK135"/>
  <c r="BK128"/>
  <c r="J119"/>
  <c r="BK115"/>
  <c i="5" r="BK381"/>
  <c r="BK375"/>
  <c r="BK371"/>
  <c r="J360"/>
  <c r="J354"/>
  <c r="BK344"/>
  <c r="BK337"/>
  <c r="BK330"/>
  <c r="J322"/>
  <c r="BK314"/>
  <c r="J307"/>
  <c r="J302"/>
  <c r="J295"/>
  <c r="BK284"/>
  <c r="BK279"/>
  <c r="BK276"/>
  <c r="BK273"/>
  <c r="BK269"/>
  <c r="J269"/>
  <c r="J267"/>
  <c r="BK262"/>
  <c r="BK258"/>
  <c r="BK254"/>
  <c r="BK252"/>
  <c r="BK249"/>
  <c r="BK247"/>
  <c r="BK244"/>
  <c r="BK241"/>
  <c r="BK237"/>
  <c r="BK235"/>
  <c r="J235"/>
  <c r="J232"/>
  <c r="J229"/>
  <c r="BK223"/>
  <c r="BK220"/>
  <c r="BK215"/>
  <c r="BK212"/>
  <c r="BK208"/>
  <c r="BK204"/>
  <c r="BK201"/>
  <c r="J198"/>
  <c r="J195"/>
  <c r="BK189"/>
  <c r="J185"/>
  <c r="J183"/>
  <c r="J178"/>
  <c r="J176"/>
  <c r="J172"/>
  <c r="BK169"/>
  <c r="BK164"/>
  <c r="BK162"/>
  <c r="BK159"/>
  <c r="J156"/>
  <c r="J153"/>
  <c r="J150"/>
  <c r="J147"/>
  <c r="J143"/>
  <c r="J139"/>
  <c r="J134"/>
  <c r="J131"/>
  <c r="J127"/>
  <c r="J125"/>
  <c r="J121"/>
  <c r="J118"/>
  <c r="J114"/>
  <c r="J111"/>
  <c r="BK107"/>
  <c r="BK104"/>
  <c r="BK101"/>
  <c r="BK99"/>
  <c r="J94"/>
  <c i="4" r="J591"/>
  <c r="J588"/>
  <c r="J586"/>
  <c r="BK584"/>
  <c r="BK582"/>
  <c r="J580"/>
  <c r="J578"/>
  <c r="J573"/>
  <c r="J567"/>
  <c r="BK564"/>
  <c r="BK560"/>
  <c r="BK557"/>
  <c r="BK554"/>
  <c r="J549"/>
  <c r="J544"/>
  <c r="J539"/>
  <c r="J536"/>
  <c r="BK532"/>
  <c r="J532"/>
  <c r="J528"/>
  <c r="J525"/>
  <c r="J521"/>
  <c r="J517"/>
  <c r="J513"/>
  <c r="J509"/>
  <c r="BK505"/>
  <c r="BK502"/>
  <c r="BK498"/>
  <c r="BK494"/>
  <c r="BK490"/>
  <c r="BK486"/>
  <c r="BK483"/>
  <c r="BK479"/>
  <c r="J479"/>
  <c r="J476"/>
  <c r="J472"/>
  <c r="J468"/>
  <c r="J461"/>
  <c r="J454"/>
  <c r="J451"/>
  <c r="BK448"/>
  <c r="BK445"/>
  <c r="BK442"/>
  <c r="BK438"/>
  <c r="BK435"/>
  <c r="J431"/>
  <c r="BK427"/>
  <c r="J423"/>
  <c r="J419"/>
  <c r="J416"/>
  <c r="J412"/>
  <c r="J408"/>
  <c r="J405"/>
  <c r="BK401"/>
  <c r="BK397"/>
  <c r="J394"/>
  <c r="J392"/>
  <c r="J388"/>
  <c r="J385"/>
  <c r="BK382"/>
  <c r="J378"/>
  <c r="BK375"/>
  <c r="BK372"/>
  <c r="J369"/>
  <c r="J365"/>
  <c r="J363"/>
  <c r="J360"/>
  <c r="BK358"/>
  <c r="BK355"/>
  <c r="BK353"/>
  <c r="J350"/>
  <c r="J348"/>
  <c r="J344"/>
  <c r="BK342"/>
  <c r="BK337"/>
  <c r="BK334"/>
  <c r="J331"/>
  <c r="J327"/>
  <c r="J325"/>
  <c r="J322"/>
  <c r="J320"/>
  <c r="J316"/>
  <c r="J312"/>
  <c r="J310"/>
  <c r="J306"/>
  <c r="BK304"/>
  <c r="BK300"/>
  <c r="BK298"/>
  <c r="BK295"/>
  <c r="BK292"/>
  <c r="J289"/>
  <c r="J286"/>
  <c r="J284"/>
  <c r="J281"/>
  <c r="BK278"/>
  <c r="BK276"/>
  <c r="BK273"/>
  <c r="BK269"/>
  <c r="BK266"/>
  <c r="BK263"/>
  <c r="BK256"/>
  <c r="BK254"/>
  <c r="BK251"/>
  <c r="J248"/>
  <c r="BK245"/>
  <c r="BK242"/>
  <c r="BK239"/>
  <c r="BK234"/>
  <c r="BK231"/>
  <c r="BK228"/>
  <c r="BK224"/>
  <c r="J221"/>
  <c l="1" r="R543"/>
  <c r="R516"/>
  <c i="5" r="T353"/>
  <c i="4" r="P543"/>
  <c r="P516"/>
  <c r="T543"/>
  <c r="T516"/>
  <c i="5" r="P353"/>
  <c r="R353"/>
  <c i="4" r="BK94"/>
  <c r="J94"/>
  <c r="J60"/>
  <c r="P94"/>
  <c r="R94"/>
  <c r="T94"/>
  <c r="BK102"/>
  <c r="J102"/>
  <c r="J62"/>
  <c r="P102"/>
  <c r="R102"/>
  <c r="T102"/>
  <c r="BK117"/>
  <c r="J117"/>
  <c r="J63"/>
  <c r="P117"/>
  <c r="R117"/>
  <c r="T117"/>
  <c r="BK145"/>
  <c r="J145"/>
  <c r="J65"/>
  <c r="P145"/>
  <c r="R145"/>
  <c r="T145"/>
  <c r="BK214"/>
  <c r="J214"/>
  <c r="J66"/>
  <c r="P214"/>
  <c r="R214"/>
  <c r="T214"/>
  <c r="BK396"/>
  <c r="J396"/>
  <c r="J67"/>
  <c r="P396"/>
  <c r="R396"/>
  <c r="T396"/>
  <c r="BK553"/>
  <c r="J553"/>
  <c r="J70"/>
  <c r="P553"/>
  <c r="R553"/>
  <c r="T553"/>
  <c r="BK577"/>
  <c r="J577"/>
  <c r="J72"/>
  <c r="P577"/>
  <c r="P576"/>
  <c r="R577"/>
  <c r="R576"/>
  <c r="T577"/>
  <c r="T576"/>
  <c i="5" r="R98"/>
  <c r="BK110"/>
  <c r="J110"/>
  <c r="J63"/>
  <c r="R110"/>
  <c r="BK138"/>
  <c r="R138"/>
  <c r="BK194"/>
  <c r="J194"/>
  <c r="J66"/>
  <c r="R194"/>
  <c r="BK370"/>
  <c r="J370"/>
  <c r="J71"/>
  <c r="R370"/>
  <c r="R369"/>
  <c i="6" r="BK99"/>
  <c r="R176"/>
  <c i="2" r="BK99"/>
  <c r="J99"/>
  <c r="J62"/>
  <c r="P99"/>
  <c r="R99"/>
  <c r="T99"/>
  <c r="BK112"/>
  <c r="J112"/>
  <c r="J63"/>
  <c r="P112"/>
  <c r="R112"/>
  <c r="T112"/>
  <c r="BK140"/>
  <c r="J140"/>
  <c r="J65"/>
  <c r="P140"/>
  <c r="R140"/>
  <c r="T140"/>
  <c r="BK199"/>
  <c r="J199"/>
  <c r="J66"/>
  <c r="P199"/>
  <c r="R199"/>
  <c r="T199"/>
  <c r="BK385"/>
  <c r="J385"/>
  <c r="J67"/>
  <c r="P385"/>
  <c r="R385"/>
  <c r="T385"/>
  <c r="BK549"/>
  <c r="J549"/>
  <c r="J69"/>
  <c r="P549"/>
  <c r="P522"/>
  <c r="R549"/>
  <c r="R522"/>
  <c r="T549"/>
  <c r="T522"/>
  <c r="BK558"/>
  <c r="J558"/>
  <c r="J70"/>
  <c r="P558"/>
  <c r="R558"/>
  <c r="T558"/>
  <c r="BK585"/>
  <c r="J585"/>
  <c r="J72"/>
  <c r="P585"/>
  <c r="P584"/>
  <c r="R585"/>
  <c r="R584"/>
  <c r="T585"/>
  <c r="T584"/>
  <c i="3" r="BK94"/>
  <c r="J94"/>
  <c r="J60"/>
  <c r="P94"/>
  <c r="R94"/>
  <c r="T94"/>
  <c r="BK102"/>
  <c r="J102"/>
  <c r="J62"/>
  <c r="P102"/>
  <c r="R102"/>
  <c r="T102"/>
  <c r="BK117"/>
  <c r="J117"/>
  <c r="J63"/>
  <c r="P117"/>
  <c r="R117"/>
  <c r="T117"/>
  <c r="BK145"/>
  <c r="J145"/>
  <c r="J65"/>
  <c r="P145"/>
  <c r="R145"/>
  <c r="T145"/>
  <c r="BK211"/>
  <c r="J211"/>
  <c r="J66"/>
  <c r="P211"/>
  <c r="R211"/>
  <c r="T211"/>
  <c r="BK406"/>
  <c r="J406"/>
  <c r="J67"/>
  <c r="P406"/>
  <c r="R406"/>
  <c r="T406"/>
  <c r="BK534"/>
  <c r="J534"/>
  <c r="J70"/>
  <c r="P534"/>
  <c r="R534"/>
  <c r="T534"/>
  <c r="BK551"/>
  <c r="J551"/>
  <c r="J72"/>
  <c r="P551"/>
  <c r="P550"/>
  <c r="R551"/>
  <c r="R550"/>
  <c r="T551"/>
  <c r="T550"/>
  <c i="5" r="BK98"/>
  <c r="BK97"/>
  <c r="J97"/>
  <c r="J61"/>
  <c r="P98"/>
  <c r="T98"/>
  <c r="P110"/>
  <c r="T110"/>
  <c r="P138"/>
  <c r="T138"/>
  <c r="P194"/>
  <c r="T194"/>
  <c r="P370"/>
  <c r="P369"/>
  <c r="T370"/>
  <c r="T369"/>
  <c i="6" r="P99"/>
  <c r="R99"/>
  <c r="T99"/>
  <c r="BK111"/>
  <c r="J111"/>
  <c r="J63"/>
  <c r="P111"/>
  <c r="R111"/>
  <c r="T111"/>
  <c r="BK139"/>
  <c r="J139"/>
  <c r="J65"/>
  <c r="P139"/>
  <c r="R139"/>
  <c r="T139"/>
  <c r="BK176"/>
  <c r="J176"/>
  <c r="J66"/>
  <c r="P176"/>
  <c r="T176"/>
  <c r="BK290"/>
  <c r="J290"/>
  <c r="J67"/>
  <c r="P290"/>
  <c r="R290"/>
  <c r="T290"/>
  <c r="BK341"/>
  <c r="J341"/>
  <c r="J70"/>
  <c r="P341"/>
  <c r="R341"/>
  <c r="T341"/>
  <c r="BK358"/>
  <c r="J358"/>
  <c r="J72"/>
  <c r="P358"/>
  <c r="P357"/>
  <c r="R358"/>
  <c r="R357"/>
  <c r="T358"/>
  <c r="T357"/>
  <c i="4" r="BE221"/>
  <c r="BE224"/>
  <c r="BE228"/>
  <c r="BE231"/>
  <c r="BE234"/>
  <c r="BE239"/>
  <c r="BE242"/>
  <c r="BE245"/>
  <c r="BE248"/>
  <c r="BE251"/>
  <c r="BE254"/>
  <c r="BE256"/>
  <c r="BE263"/>
  <c r="BE266"/>
  <c r="BE269"/>
  <c r="BE273"/>
  <c r="BE276"/>
  <c r="BE278"/>
  <c r="BE281"/>
  <c r="BE284"/>
  <c r="BE286"/>
  <c r="BE289"/>
  <c r="BE292"/>
  <c r="BE295"/>
  <c r="BE298"/>
  <c r="BE300"/>
  <c r="BE304"/>
  <c r="BE306"/>
  <c r="BE310"/>
  <c r="BE312"/>
  <c r="BE316"/>
  <c r="BE320"/>
  <c r="BE322"/>
  <c r="BE325"/>
  <c r="BE327"/>
  <c r="BE331"/>
  <c r="BE334"/>
  <c r="BE337"/>
  <c r="BE342"/>
  <c r="BE344"/>
  <c r="BE348"/>
  <c r="BE350"/>
  <c r="BE353"/>
  <c r="BE355"/>
  <c r="BE358"/>
  <c r="BE360"/>
  <c r="BE363"/>
  <c r="BE365"/>
  <c r="BE369"/>
  <c r="BE372"/>
  <c r="BE375"/>
  <c r="BE378"/>
  <c r="BE382"/>
  <c r="BE385"/>
  <c r="BE388"/>
  <c r="BE392"/>
  <c r="BE394"/>
  <c r="BE397"/>
  <c r="BE401"/>
  <c r="BE405"/>
  <c r="BE408"/>
  <c r="BE412"/>
  <c r="BE416"/>
  <c r="BE419"/>
  <c r="BE423"/>
  <c r="BE427"/>
  <c r="BE431"/>
  <c r="BE435"/>
  <c r="BE438"/>
  <c r="BE442"/>
  <c r="BE445"/>
  <c r="BE448"/>
  <c r="BE451"/>
  <c r="BE454"/>
  <c r="BE461"/>
  <c r="BE468"/>
  <c r="BE472"/>
  <c r="BE476"/>
  <c r="BE479"/>
  <c r="BE483"/>
  <c r="BE486"/>
  <c r="BE490"/>
  <c r="BE494"/>
  <c r="BE498"/>
  <c r="BE502"/>
  <c r="BE505"/>
  <c r="BE509"/>
  <c r="BE513"/>
  <c r="BE517"/>
  <c r="BE521"/>
  <c r="BE525"/>
  <c r="BE528"/>
  <c r="BE532"/>
  <c r="BE536"/>
  <c r="BE539"/>
  <c r="BE544"/>
  <c r="BE549"/>
  <c r="BE554"/>
  <c r="BE557"/>
  <c r="BE560"/>
  <c r="BE564"/>
  <c r="BE567"/>
  <c r="BE573"/>
  <c r="BE578"/>
  <c r="BE580"/>
  <c r="BE582"/>
  <c r="BE584"/>
  <c r="BE586"/>
  <c r="BE588"/>
  <c r="BE591"/>
  <c r="BK543"/>
  <c r="J543"/>
  <c r="J69"/>
  <c r="BK590"/>
  <c r="J590"/>
  <c r="J73"/>
  <c i="5" r="E48"/>
  <c r="J52"/>
  <c r="F55"/>
  <c r="BE94"/>
  <c r="BE99"/>
  <c r="BE101"/>
  <c r="BE104"/>
  <c r="BE107"/>
  <c r="BE111"/>
  <c r="BE114"/>
  <c r="BE118"/>
  <c r="BE121"/>
  <c r="BE125"/>
  <c r="BE127"/>
  <c r="BE131"/>
  <c r="BE134"/>
  <c r="BE139"/>
  <c r="BE143"/>
  <c r="BE147"/>
  <c r="BE150"/>
  <c r="BE153"/>
  <c r="BE156"/>
  <c r="BE159"/>
  <c r="BE162"/>
  <c r="BE164"/>
  <c r="BE169"/>
  <c r="BE172"/>
  <c r="BE176"/>
  <c r="BE178"/>
  <c r="BE183"/>
  <c r="BE185"/>
  <c r="BE189"/>
  <c r="BE195"/>
  <c r="BE198"/>
  <c r="BE201"/>
  <c r="BE204"/>
  <c r="BE208"/>
  <c r="BE212"/>
  <c r="BE215"/>
  <c r="BE220"/>
  <c r="BE223"/>
  <c r="BE226"/>
  <c r="BE229"/>
  <c r="BE232"/>
  <c r="BE235"/>
  <c r="BE237"/>
  <c r="BE241"/>
  <c r="BE244"/>
  <c r="BE247"/>
  <c r="BE249"/>
  <c r="BE252"/>
  <c r="BE254"/>
  <c r="BE258"/>
  <c r="BE262"/>
  <c r="BE264"/>
  <c r="BE267"/>
  <c r="BE269"/>
  <c r="BE273"/>
  <c r="BE276"/>
  <c r="BE279"/>
  <c r="BE284"/>
  <c r="BE286"/>
  <c r="BE290"/>
  <c r="BE297"/>
  <c r="BE305"/>
  <c r="BE307"/>
  <c r="BE314"/>
  <c r="BE317"/>
  <c r="BE319"/>
  <c r="BE322"/>
  <c r="BE337"/>
  <c r="BE341"/>
  <c r="BE344"/>
  <c r="BE354"/>
  <c r="BE366"/>
  <c r="BE379"/>
  <c r="BK93"/>
  <c r="BK383"/>
  <c r="J383"/>
  <c r="J72"/>
  <c i="6" r="J52"/>
  <c r="F55"/>
  <c r="BE112"/>
  <c r="BE115"/>
  <c r="BE122"/>
  <c r="BE264"/>
  <c r="BE267"/>
  <c r="BE269"/>
  <c r="BE274"/>
  <c r="BE282"/>
  <c r="BE291"/>
  <c r="BE297"/>
  <c r="BE308"/>
  <c r="BE312"/>
  <c r="BE321"/>
  <c r="BE325"/>
  <c r="BE354"/>
  <c r="BE361"/>
  <c r="BK94"/>
  <c r="J94"/>
  <c r="J60"/>
  <c i="2" r="E48"/>
  <c r="J52"/>
  <c r="F55"/>
  <c r="BE95"/>
  <c r="BE100"/>
  <c r="BE103"/>
  <c r="BE106"/>
  <c r="BE109"/>
  <c r="BE113"/>
  <c r="BE116"/>
  <c r="BE120"/>
  <c r="BE123"/>
  <c r="BE127"/>
  <c r="BE129"/>
  <c r="BE133"/>
  <c r="BE136"/>
  <c r="BE141"/>
  <c r="BE145"/>
  <c r="BE149"/>
  <c r="BE152"/>
  <c r="BE155"/>
  <c r="BE158"/>
  <c r="BE161"/>
  <c r="BE164"/>
  <c r="BE167"/>
  <c r="BE170"/>
  <c r="BE173"/>
  <c r="BE178"/>
  <c r="BE181"/>
  <c r="BE185"/>
  <c r="BE187"/>
  <c r="BE192"/>
  <c r="BE194"/>
  <c r="BE200"/>
  <c r="BE203"/>
  <c r="BE206"/>
  <c r="BE210"/>
  <c r="BE214"/>
  <c r="BE217"/>
  <c r="BE222"/>
  <c r="BE225"/>
  <c r="BE228"/>
  <c r="BE231"/>
  <c r="BE234"/>
  <c r="BE237"/>
  <c r="BE239"/>
  <c r="BE243"/>
  <c r="BE245"/>
  <c r="BE249"/>
  <c r="BE251"/>
  <c r="BE255"/>
  <c r="BE257"/>
  <c r="BE261"/>
  <c r="BE267"/>
  <c r="BE272"/>
  <c r="BE275"/>
  <c r="BE278"/>
  <c r="BE280"/>
  <c r="BE283"/>
  <c r="BE286"/>
  <c r="BE289"/>
  <c r="BE291"/>
  <c r="BE294"/>
  <c r="BE297"/>
  <c r="BE300"/>
  <c r="BE303"/>
  <c r="BE306"/>
  <c r="BE309"/>
  <c r="BE311"/>
  <c r="BE315"/>
  <c r="BE319"/>
  <c r="BE321"/>
  <c r="BE324"/>
  <c r="BE326"/>
  <c r="BE330"/>
  <c r="BE333"/>
  <c r="BE336"/>
  <c r="BE341"/>
  <c r="BE343"/>
  <c r="BE347"/>
  <c r="BE349"/>
  <c r="BE352"/>
  <c r="BE354"/>
  <c r="BE357"/>
  <c r="BE360"/>
  <c r="BE364"/>
  <c r="BE366"/>
  <c r="BE369"/>
  <c r="BE371"/>
  <c r="BE375"/>
  <c r="BE378"/>
  <c r="BE381"/>
  <c r="BE383"/>
  <c r="BE386"/>
  <c r="BE390"/>
  <c r="BE394"/>
  <c r="BE398"/>
  <c r="BE401"/>
  <c r="BE405"/>
  <c r="BE409"/>
  <c r="BE412"/>
  <c r="BE416"/>
  <c r="BE420"/>
  <c r="BE424"/>
  <c r="BE428"/>
  <c r="BE431"/>
  <c r="BE434"/>
  <c r="BE439"/>
  <c r="BE444"/>
  <c r="BE450"/>
  <c r="BE454"/>
  <c r="BE457"/>
  <c r="BE461"/>
  <c r="BE465"/>
  <c r="BE471"/>
  <c r="BE476"/>
  <c r="BE480"/>
  <c r="BE484"/>
  <c r="BE487"/>
  <c r="BE491"/>
  <c r="BE495"/>
  <c r="BE499"/>
  <c r="BE502"/>
  <c r="BE506"/>
  <c r="BE509"/>
  <c r="BE511"/>
  <c r="BE514"/>
  <c r="BE518"/>
  <c r="BE523"/>
  <c r="BE527"/>
  <c r="BE531"/>
  <c r="BE534"/>
  <c r="BE538"/>
  <c r="BE542"/>
  <c r="BE545"/>
  <c r="BE550"/>
  <c r="BE554"/>
  <c r="BE559"/>
  <c r="BE564"/>
  <c r="BE569"/>
  <c r="BE572"/>
  <c r="BE575"/>
  <c r="BE581"/>
  <c r="BE586"/>
  <c r="BE588"/>
  <c r="BE590"/>
  <c r="BE592"/>
  <c r="BE594"/>
  <c r="BE596"/>
  <c r="BE599"/>
  <c r="BK94"/>
  <c r="J94"/>
  <c r="J60"/>
  <c r="BK522"/>
  <c r="J522"/>
  <c r="J68"/>
  <c r="BK598"/>
  <c r="J598"/>
  <c r="J73"/>
  <c i="3" r="E48"/>
  <c r="J52"/>
  <c r="F55"/>
  <c r="BE95"/>
  <c r="BE98"/>
  <c r="BE103"/>
  <c r="BE105"/>
  <c r="BE108"/>
  <c r="BE111"/>
  <c r="BE114"/>
  <c r="BE118"/>
  <c r="BE121"/>
  <c r="BE125"/>
  <c r="BE128"/>
  <c r="BE132"/>
  <c r="BE134"/>
  <c r="BE138"/>
  <c r="BE141"/>
  <c r="BE146"/>
  <c r="BE148"/>
  <c r="BE151"/>
  <c r="BE155"/>
  <c r="BE159"/>
  <c r="BE162"/>
  <c r="BE165"/>
  <c r="BE168"/>
  <c r="BE171"/>
  <c r="BE174"/>
  <c r="BE176"/>
  <c r="BE181"/>
  <c r="BE183"/>
  <c r="BE187"/>
  <c r="BE189"/>
  <c r="BE194"/>
  <c r="BE196"/>
  <c r="BE200"/>
  <c r="BE202"/>
  <c r="BE206"/>
  <c r="BE212"/>
  <c r="BE215"/>
  <c r="BE218"/>
  <c r="BE221"/>
  <c r="BE225"/>
  <c r="BE229"/>
  <c r="BE232"/>
  <c r="BE237"/>
  <c r="BE240"/>
  <c r="BE243"/>
  <c r="BE246"/>
  <c r="BE249"/>
  <c r="BE252"/>
  <c r="BE254"/>
  <c r="BE258"/>
  <c r="BE260"/>
  <c r="BE264"/>
  <c r="BE268"/>
  <c r="BE271"/>
  <c r="BE274"/>
  <c r="BE278"/>
  <c r="BE281"/>
  <c r="BE283"/>
  <c r="BE286"/>
  <c r="BE289"/>
  <c r="BE291"/>
  <c r="BE294"/>
  <c r="BE297"/>
  <c r="BE300"/>
  <c r="BE303"/>
  <c r="BE305"/>
  <c r="BE309"/>
  <c r="BE311"/>
  <c r="BE315"/>
  <c r="BE317"/>
  <c r="BE321"/>
  <c r="BE325"/>
  <c r="BE327"/>
  <c r="BE330"/>
  <c r="BE332"/>
  <c r="BE336"/>
  <c r="BE339"/>
  <c r="BE342"/>
  <c r="BE347"/>
  <c r="BE349"/>
  <c r="BE353"/>
  <c r="BE355"/>
  <c r="BE358"/>
  <c r="BE360"/>
  <c r="BE363"/>
  <c r="BE365"/>
  <c r="BE368"/>
  <c r="BE370"/>
  <c r="BE374"/>
  <c r="BE378"/>
  <c r="BE381"/>
  <c r="BE384"/>
  <c r="BE388"/>
  <c r="BE392"/>
  <c r="BE395"/>
  <c r="BE398"/>
  <c r="BE402"/>
  <c r="BE404"/>
  <c r="BE407"/>
  <c r="BE411"/>
  <c r="BE415"/>
  <c r="BE418"/>
  <c r="BE422"/>
  <c r="BE426"/>
  <c r="BE429"/>
  <c r="BE433"/>
  <c r="BE437"/>
  <c r="BE441"/>
  <c r="BE444"/>
  <c r="BE448"/>
  <c r="BE451"/>
  <c r="BE455"/>
  <c r="BE458"/>
  <c r="BE461"/>
  <c r="BE468"/>
  <c r="BE475"/>
  <c r="BE479"/>
  <c r="BE483"/>
  <c r="BE486"/>
  <c r="BE490"/>
  <c r="BE494"/>
  <c r="BE498"/>
  <c r="BE502"/>
  <c r="BE506"/>
  <c r="BE510"/>
  <c r="BE513"/>
  <c r="BE517"/>
  <c r="BE521"/>
  <c r="BE524"/>
  <c r="BE529"/>
  <c r="BE535"/>
  <c r="BE538"/>
  <c r="BE541"/>
  <c r="BE547"/>
  <c r="BE552"/>
  <c r="BE554"/>
  <c r="BE556"/>
  <c r="BE558"/>
  <c r="BE560"/>
  <c r="BE562"/>
  <c r="BE565"/>
  <c r="BK501"/>
  <c r="J501"/>
  <c r="J68"/>
  <c r="BK528"/>
  <c r="J528"/>
  <c r="J69"/>
  <c r="BK564"/>
  <c r="J564"/>
  <c r="J73"/>
  <c i="4" r="E48"/>
  <c r="J52"/>
  <c r="F55"/>
  <c r="BE95"/>
  <c r="BE98"/>
  <c r="BE103"/>
  <c r="BE105"/>
  <c r="BE108"/>
  <c r="BE111"/>
  <c r="BE114"/>
  <c r="BE118"/>
  <c r="BE121"/>
  <c r="BE125"/>
  <c r="BE128"/>
  <c r="BE132"/>
  <c r="BE134"/>
  <c r="BE138"/>
  <c r="BE141"/>
  <c r="BE146"/>
  <c r="BE148"/>
  <c r="BE151"/>
  <c r="BE155"/>
  <c r="BE159"/>
  <c r="BE162"/>
  <c r="BE165"/>
  <c r="BE168"/>
  <c r="BE171"/>
  <c r="BE174"/>
  <c r="BE177"/>
  <c r="BE179"/>
  <c r="BE184"/>
  <c r="BE186"/>
  <c r="BE190"/>
  <c r="BE192"/>
  <c r="BE197"/>
  <c r="BE199"/>
  <c r="BE203"/>
  <c r="BE205"/>
  <c r="BE209"/>
  <c r="BE215"/>
  <c r="BE218"/>
  <c i="5" r="BE292"/>
  <c r="BE295"/>
  <c r="BE300"/>
  <c r="BE302"/>
  <c r="BE311"/>
  <c r="BE326"/>
  <c r="BE330"/>
  <c r="BE333"/>
  <c r="BE349"/>
  <c r="BE357"/>
  <c r="BE360"/>
  <c r="BE371"/>
  <c r="BE373"/>
  <c r="BE375"/>
  <c r="BE377"/>
  <c r="BE381"/>
  <c r="BE384"/>
  <c r="BK348"/>
  <c r="J348"/>
  <c r="J68"/>
  <c r="BK353"/>
  <c r="J353"/>
  <c r="J69"/>
  <c i="6" r="E48"/>
  <c r="BE95"/>
  <c r="BE100"/>
  <c r="BE102"/>
  <c r="BE105"/>
  <c r="BE108"/>
  <c r="BE119"/>
  <c r="BE126"/>
  <c r="BE128"/>
  <c r="BE132"/>
  <c r="BE135"/>
  <c r="BE140"/>
  <c r="BE144"/>
  <c r="BE147"/>
  <c r="BE150"/>
  <c r="BE153"/>
  <c r="BE156"/>
  <c r="BE158"/>
  <c r="BE163"/>
  <c r="BE165"/>
  <c r="BE169"/>
  <c r="BE171"/>
  <c r="BE177"/>
  <c r="BE180"/>
  <c r="BE183"/>
  <c r="BE186"/>
  <c r="BE190"/>
  <c r="BE193"/>
  <c r="BE196"/>
  <c r="BE199"/>
  <c r="BE202"/>
  <c r="BE204"/>
  <c r="BE208"/>
  <c r="BE211"/>
  <c r="BE214"/>
  <c r="BE216"/>
  <c r="BE219"/>
  <c r="BE221"/>
  <c r="BE225"/>
  <c r="BE229"/>
  <c r="BE231"/>
  <c r="BE234"/>
  <c r="BE236"/>
  <c r="BE240"/>
  <c r="BE243"/>
  <c r="BE246"/>
  <c r="BE251"/>
  <c r="BE253"/>
  <c r="BE257"/>
  <c r="BE259"/>
  <c r="BE262"/>
  <c r="BE272"/>
  <c r="BE278"/>
  <c r="BE285"/>
  <c r="BE288"/>
  <c r="BE302"/>
  <c r="BE316"/>
  <c r="BE329"/>
  <c r="BE332"/>
  <c r="BE337"/>
  <c r="BE342"/>
  <c r="BE345"/>
  <c r="BE348"/>
  <c r="BE359"/>
  <c r="BE363"/>
  <c r="BE365"/>
  <c r="BE367"/>
  <c r="BE369"/>
  <c r="BE372"/>
  <c r="BK320"/>
  <c r="J320"/>
  <c r="J68"/>
  <c r="BK336"/>
  <c r="J336"/>
  <c r="J69"/>
  <c r="BK371"/>
  <c r="J371"/>
  <c r="J73"/>
  <c i="4" r="J34"/>
  <c i="1" r="AW57"/>
  <c i="5" r="F36"/>
  <c i="1" r="BC58"/>
  <c i="2" r="F36"/>
  <c i="1" r="BC55"/>
  <c i="3" r="F34"/>
  <c i="1" r="BA56"/>
  <c i="5" r="F37"/>
  <c i="1" r="BD58"/>
  <c i="4" r="F34"/>
  <c i="1" r="BA57"/>
  <c i="4" r="F36"/>
  <c i="1" r="BC57"/>
  <c i="5" r="J34"/>
  <c i="1" r="AW58"/>
  <c i="6" r="F36"/>
  <c i="1" r="BC59"/>
  <c i="2" r="F37"/>
  <c i="1" r="BD55"/>
  <c i="3" r="F35"/>
  <c i="1" r="BB56"/>
  <c i="4" r="F35"/>
  <c i="1" r="BB57"/>
  <c i="6" r="J34"/>
  <c i="1" r="AW59"/>
  <c i="2" r="F34"/>
  <c i="1" r="BA55"/>
  <c i="3" r="F36"/>
  <c i="1" r="BC56"/>
  <c i="5" r="F34"/>
  <c i="1" r="BA58"/>
  <c i="6" r="F37"/>
  <c i="1" r="BD59"/>
  <c i="4" r="F37"/>
  <c i="1" r="BD57"/>
  <c i="6" r="F34"/>
  <c i="1" r="BA59"/>
  <c i="2" r="J34"/>
  <c i="1" r="AW55"/>
  <c i="2" r="F35"/>
  <c i="1" r="BB55"/>
  <c i="3" r="J34"/>
  <c i="1" r="AW56"/>
  <c i="3" r="F37"/>
  <c i="1" r="BD56"/>
  <c i="5" r="F35"/>
  <c i="1" r="BB58"/>
  <c i="6" r="F35"/>
  <c i="1" r="BB59"/>
  <c i="6" l="1" r="T138"/>
  <c r="P138"/>
  <c r="T98"/>
  <c r="T93"/>
  <c r="R98"/>
  <c i="5" r="T137"/>
  <c r="T97"/>
  <c r="T92"/>
  <c r="P97"/>
  <c i="3" r="R144"/>
  <c i="2" r="P139"/>
  <c i="5" r="BK137"/>
  <c r="J137"/>
  <c r="J64"/>
  <c i="4" r="R144"/>
  <c i="6" r="R138"/>
  <c r="P98"/>
  <c r="P93"/>
  <c i="1" r="AU59"/>
  <c i="5" r="P137"/>
  <c i="3" r="T144"/>
  <c r="P144"/>
  <c r="T101"/>
  <c r="R101"/>
  <c r="P101"/>
  <c r="T93"/>
  <c r="R93"/>
  <c r="P93"/>
  <c i="1" r="AU56"/>
  <c i="2" r="T139"/>
  <c r="R139"/>
  <c r="T98"/>
  <c r="T93"/>
  <c r="R98"/>
  <c r="R93"/>
  <c r="P98"/>
  <c r="P93"/>
  <c i="1" r="AU55"/>
  <c i="6" r="BK98"/>
  <c r="J98"/>
  <c r="J61"/>
  <c i="5" r="R137"/>
  <c r="R97"/>
  <c r="R92"/>
  <c i="4" r="T144"/>
  <c r="P144"/>
  <c r="T101"/>
  <c r="R101"/>
  <c r="P101"/>
  <c r="T93"/>
  <c r="R93"/>
  <c r="P93"/>
  <c i="1" r="AU57"/>
  <c i="4" r="BK516"/>
  <c r="J516"/>
  <c r="J68"/>
  <c i="5" r="BK321"/>
  <c r="J321"/>
  <c r="J67"/>
  <c i="4" r="BK101"/>
  <c r="J101"/>
  <c r="J61"/>
  <c r="BK144"/>
  <c r="J144"/>
  <c r="J64"/>
  <c r="BK576"/>
  <c r="J576"/>
  <c r="J71"/>
  <c i="5" r="J93"/>
  <c r="J60"/>
  <c r="J98"/>
  <c r="J62"/>
  <c r="J138"/>
  <c r="J65"/>
  <c r="BK369"/>
  <c r="J369"/>
  <c r="J70"/>
  <c i="6" r="J99"/>
  <c r="J62"/>
  <c i="2" r="BK98"/>
  <c r="J98"/>
  <c r="J61"/>
  <c r="BK139"/>
  <c r="J139"/>
  <c r="J64"/>
  <c r="BK584"/>
  <c r="J584"/>
  <c r="J71"/>
  <c i="3" r="BK101"/>
  <c r="J101"/>
  <c r="J61"/>
  <c r="BK144"/>
  <c r="J144"/>
  <c r="J64"/>
  <c r="BK550"/>
  <c r="J550"/>
  <c r="J71"/>
  <c i="6" r="BK138"/>
  <c r="J138"/>
  <c r="J64"/>
  <c r="BK357"/>
  <c r="J357"/>
  <c r="J71"/>
  <c i="4" r="J33"/>
  <c i="1" r="AV57"/>
  <c r="AT57"/>
  <c i="3" r="J33"/>
  <c i="1" r="AV56"/>
  <c r="AT56"/>
  <c i="5" r="J33"/>
  <c i="1" r="AV58"/>
  <c r="AT58"/>
  <c i="6" r="F33"/>
  <c i="1" r="AZ59"/>
  <c r="BA54"/>
  <c r="W30"/>
  <c r="BC54"/>
  <c r="W32"/>
  <c i="2" r="J33"/>
  <c i="1" r="AV55"/>
  <c r="AT55"/>
  <c i="6" r="J33"/>
  <c i="1" r="AV59"/>
  <c r="AT59"/>
  <c i="4" r="F33"/>
  <c i="1" r="AZ57"/>
  <c r="BB54"/>
  <c r="W31"/>
  <c r="BD54"/>
  <c r="W33"/>
  <c i="2" r="F33"/>
  <c i="1" r="AZ55"/>
  <c i="3" r="F33"/>
  <c i="1" r="AZ56"/>
  <c i="5" r="F33"/>
  <c i="1" r="AZ58"/>
  <c i="5" l="1" r="P92"/>
  <c i="1" r="AU58"/>
  <c i="6" r="R93"/>
  <c i="5" r="BK92"/>
  <c r="J92"/>
  <c r="J59"/>
  <c i="4" r="BK93"/>
  <c r="J93"/>
  <c r="J59"/>
  <c i="2" r="BK93"/>
  <c r="J93"/>
  <c r="J59"/>
  <c i="6" r="BK93"/>
  <c r="J93"/>
  <c i="3" r="BK93"/>
  <c r="J93"/>
  <c r="J59"/>
  <c i="1" r="AX54"/>
  <c r="AZ54"/>
  <c r="W29"/>
  <c i="6" r="J30"/>
  <c i="1" r="AG59"/>
  <c r="AN59"/>
  <c r="AW54"/>
  <c r="AK30"/>
  <c r="AY54"/>
  <c r="AU54"/>
  <c i="6" l="1" r="J39"/>
  <c r="J59"/>
  <c i="4" r="J30"/>
  <c i="1" r="AG57"/>
  <c r="AN57"/>
  <c r="AV54"/>
  <c r="AK29"/>
  <c i="5" r="J30"/>
  <c i="1" r="AG58"/>
  <c r="AN58"/>
  <c i="3" r="J30"/>
  <c i="1" r="AG56"/>
  <c r="AN56"/>
  <c i="2" r="J30"/>
  <c i="1" r="AG55"/>
  <c r="AN55"/>
  <c i="5" l="1" r="J39"/>
  <c i="2" r="J39"/>
  <c i="3" r="J39"/>
  <c i="4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<sst xmlns="http://schemas.openxmlformats.org/spreadsheetml/2006/main">
  <si>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</si>
  <si>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</si>
  <si>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</si>
  <si>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</si>
  <si>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</si>
  <si>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{cec56fa8-495c-40c7-9839-56828bf5a369}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</si>
  <si>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</si>
  <si>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</si>
  <si>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</si>
  <si>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</si>
  <si>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</si>
  <si>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</si>
  <si>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</si>
  <si>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</si>
  <si>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2023-rev01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</si>
  <si>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</si>
  <si>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</si>
  <si>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Preference veřejné dopravy města Třebíč</t>
  </si>
  <si>
    <t>KSO:</t>
  </si>
  <si>
    <t/>
  </si>
  <si>
    <t>CC-CZ:</t>
  </si>
  <si>
    <t>Místo:</t>
  </si>
  <si>
    <t>Město Třebíč</t>
  </si>
  <si>
    <t>Datum:</t>
  </si>
  <si>
    <t>25. 5. 2021</t>
  </si>
  <si>
    <t>Zadavatel:</t>
  </si>
  <si>
    <t>IČ:</t>
  </si>
  <si>
    <t>00290629</t>
  </si>
  <si>
    <t>DIČ:</t>
  </si>
  <si>
    <t>CZ00290629</t>
  </si>
  <si>
    <t>Uchazeč:</t>
  </si>
  <si>
    <t>Vyplň údaj</t>
  </si>
  <si>
    <t>Projektant:</t>
  </si>
  <si>
    <t>Ing. Karel Tomek</t>
  </si>
  <si>
    <t>True</t>
  </si>
  <si>
    <t>Zpracovatel:</t>
  </si>
  <si>
    <t>06770801</t>
  </si>
  <si>
    <t>Ivalú Macarena Ávila Herrera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</si>
  <si>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</si>
  <si>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</si>
  <si>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</si>
  <si>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</si>
  <si>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</si>
  <si>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</si>
  <si>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</si>
  <si>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</si>
  <si>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</si>
  <si>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</si>
  <si>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</si>
  <si>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</si>
  <si>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</si>
  <si>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</si>
  <si>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</si>
  <si>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</si>
  <si>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</si>
  <si>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</si>
  <si>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</si>
  <si>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</si>
  <si>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</si>
  <si>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</si>
  <si>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</si>
  <si>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</si>
  <si>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</si>
  <si>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</si>
  <si>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</si>
  <si>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</si>
  <si>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</si>
  <si>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</si>
  <si>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</si>
  <si>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</si>
  <si>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</si>
  <si>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</si>
  <si>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</si>
  <si>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</si>
  <si>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</si>
  <si>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</si>
  <si>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</si>
  <si>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</si>
  <si>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</si>
  <si>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C1.b</t>
  </si>
  <si>
    <t>Bráfova x Nádražní x Jungmannova - KAM</t>
  </si>
  <si>
    <t>STA</t>
  </si>
  <si>
    <t>1</t>
  </si>
  <si>
    <t>{64b18840-0637-491e-9d4c-78a945e6a3af}</t>
  </si>
  <si>
    <t>828 82 11</t>
  </si>
  <si>
    <t>2</t>
  </si>
  <si>
    <t>D.b</t>
  </si>
  <si>
    <t xml:space="preserve">Masarykovo  náměstí - KAM</t>
  </si>
  <si>
    <t>{02d45e57-de29-4f2d-914a-de2410084dd8}</t>
  </si>
  <si>
    <t>E1.b</t>
  </si>
  <si>
    <t>Komenského nám. - JIH - KAM</t>
  </si>
  <si>
    <t>{a6324b47-ff6f-44ea-b9d1-6b27a9e7a7b5}</t>
  </si>
  <si>
    <t>F.a</t>
  </si>
  <si>
    <t>Komenského nám. - sever - KAM</t>
  </si>
  <si>
    <t>{4b920e83-63a2-47c7-b96c-69bf2e17d1ef}</t>
  </si>
  <si>
    <t>G.b bez zem.prací</t>
  </si>
  <si>
    <t>Znojemská x Kubišova x Družstevní - KAM bez zemních prací v rámci SSZ</t>
  </si>
  <si>
    <t>{b4d9b5a0-c97c-4cc0-9125-0abd969acf43}</t>
  </si>
  <si>
    <t>KRYCÍ LIST SOUPISU PRACÍ</t>
  </si>
  <si>
    <t>Objekt:</t>
  </si>
  <si>
    <t>C1.b - Bráfova x Nádražní x Jungmannova - KAM</t>
  </si>
  <si>
    <t>22246</t>
  </si>
  <si>
    <t>CZ-CPV:</t>
  </si>
  <si>
    <t>51314000-6</t>
  </si>
  <si>
    <t>CZ-CPA:</t>
  </si>
  <si>
    <t>42.22.22</t>
  </si>
  <si>
    <t>REKAPITULACE ČLENĚNÍ SOUPISU PRACÍ</t>
  </si>
  <si>
    <t>Kód dílu - Popis</t>
  </si>
  <si>
    <t>Cena celkem [CZK]</t>
  </si>
  <si>
    <t>-1</t>
  </si>
  <si>
    <t>783 - Dokončovací práce - nátěry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</si>
  <si>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</si>
  <si>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</si>
  <si>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</si>
  <si>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</si>
  <si>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</si>
  <si>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 xml:space="preserve">    22-M - Montáže oznam. a zabezp. zařízení</t>
  </si>
  <si>
    <t xml:space="preserve">    46-M - Zemní práce při extr.mont.pracích</t>
  </si>
  <si>
    <t>1 - Zemní práce</t>
  </si>
  <si>
    <t xml:space="preserve">    9 - Ostatní konstrukce a práce-bourání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</si>
  <si>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</si>
  <si>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</si>
  <si>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</si>
  <si>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</si>
  <si>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</si>
  <si>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</si>
  <si>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</si>
  <si>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</si>
  <si>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</si>
  <si>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</si>
  <si>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</si>
  <si>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</si>
  <si>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</si>
  <si>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</si>
  <si>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</si>
  <si>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</si>
  <si>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</si>
  <si>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783</t>
  </si>
  <si>
    <t>Dokončovací práce - nátěry</t>
  </si>
  <si>
    <t>ROZPOCET</t>
  </si>
  <si>
    <t>K</t>
  </si>
  <si>
    <t>783291001</t>
  </si>
  <si>
    <t>Nátěry asfaltovým lakem kovových doplňkových konstrukcí jednonásobné</t>
  </si>
  <si>
    <t>m2</t>
  </si>
  <si>
    <t>16</t>
  </si>
  <si>
    <t>-1650147969</t>
  </si>
  <si>
    <t>PP</t>
  </si>
  <si>
    <t>VV</t>
  </si>
  <si>
    <t>0,034*50</t>
  </si>
  <si>
    <t>PSV</t>
  </si>
  <si>
    <t>Práce a dodávky PSV</t>
  </si>
  <si>
    <t>741</t>
  </si>
  <si>
    <t>Elektroinstalace - silnoproud</t>
  </si>
  <si>
    <t>741320105</t>
  </si>
  <si>
    <t>Montáž jistič jednopólový nn do 25 A ve skříni</t>
  </si>
  <si>
    <t>kus</t>
  </si>
  <si>
    <t>CS ÚRS 2023 01</t>
  </si>
  <si>
    <t>-627152254</t>
  </si>
  <si>
    <t>Montáž jističů se zapojením vodičů jednopólových nn do 25 A ve skříni</t>
  </si>
  <si>
    <t>1+1+7</t>
  </si>
  <si>
    <t>3</t>
  </si>
  <si>
    <t>M</t>
  </si>
  <si>
    <t>35822111</t>
  </si>
  <si>
    <t>jistič 1pólový-charakteristika B 16 A, 10 kA</t>
  </si>
  <si>
    <t>32</t>
  </si>
  <si>
    <t>1506777100</t>
  </si>
  <si>
    <t xml:space="preserve">1 "odkaz na přílohu č.  C1.b-4"</t>
  </si>
  <si>
    <t>4</t>
  </si>
  <si>
    <t>35822113</t>
  </si>
  <si>
    <t>jistič 1pólový-charakteristika B 20 A 10 kA</t>
  </si>
  <si>
    <t>-41841890</t>
  </si>
  <si>
    <t>5</t>
  </si>
  <si>
    <t>35822105</t>
  </si>
  <si>
    <t>jistič 1pólový-charakteristika B 2 A, 6 kA</t>
  </si>
  <si>
    <t>2062326443</t>
  </si>
  <si>
    <t>742</t>
  </si>
  <si>
    <t>Elektroinstalace - slaboproud</t>
  </si>
  <si>
    <t>6</t>
  </si>
  <si>
    <t>742121001</t>
  </si>
  <si>
    <t>Montáž kabelů sdělovacích pro venkovní rozvody do 15 žil</t>
  </si>
  <si>
    <t>m</t>
  </si>
  <si>
    <t>1969972372</t>
  </si>
  <si>
    <t>Montáž kabelů sdělovacích pro venkovní rozvody počtu žil do 15</t>
  </si>
  <si>
    <t>PSC</t>
  </si>
  <si>
    <t xml:space="preserve">Poznámka k souboru cen:_x000d_
1. Ceny lze použít i pro ocenění koaxiálních kabelů._x000d_
</t>
  </si>
  <si>
    <t>7</t>
  </si>
  <si>
    <t>34121015</t>
  </si>
  <si>
    <t>Instalační kabel CAT5e STP PE venkovní</t>
  </si>
  <si>
    <t>1139494011</t>
  </si>
  <si>
    <t xml:space="preserve">1*20 "odkaz na přílohu č.  C1.b-4"</t>
  </si>
  <si>
    <t>20*1,2 'Přepočtené koeficientem množství</t>
  </si>
  <si>
    <t>8</t>
  </si>
  <si>
    <t>742230003</t>
  </si>
  <si>
    <t>Montáž venkovní kamery</t>
  </si>
  <si>
    <t>-403165032</t>
  </si>
  <si>
    <t>Montáž kamerového systému venkovní kamery</t>
  </si>
  <si>
    <t>P</t>
  </si>
  <si>
    <t>Poznámka k položce:_x000d_
Montáž na stožáru z montážní plošiny</t>
  </si>
  <si>
    <t>9</t>
  </si>
  <si>
    <t>0101808398</t>
  </si>
  <si>
    <t>Otočná kamera (PTZ)</t>
  </si>
  <si>
    <t>-1886765659</t>
  </si>
  <si>
    <t>Otočná kamera (PTZ)
Typ kamery - polohovatelná (PTZ, speeddome)
	rozlišení min. Full HD
	min. 30x optický zoom
	citlivost snímače při barevném režimu min. 0.1 lux nebo lepší,
	wide dynamic range min. 120 dB,
	snímkovací rychlost min. 25 snímků/s při rozlišení FullHD,
	podpora kodeků H264, MJPEG, MPEG4, H265
	režim den/noc (automatický i uživatelsky volitelný),
	stupeň krytí min. IP66,
	podporované protokoly - minimálně TCP/IP, UDP/IP,IPv4, IPv6, SNMP,
	rotace 360° horizontálně endless, -90° (dolů) až +20° (nahoru) vertikálně,
	polohovací rychlost min. 0,05°/s až 400°/s
	minimálně 200 prepozic (s přesností nastavení minimálně 0,1°),
	tepelný pracovní rozsah - 30°C až +50°C
	napájení 24 VAC, PoE (High PoE)
	integrovaný ethernet port minimálně 100 Mb/s,
	podpora standardu ONVIF,
	plně kompatibilní s VMS systémy používanými zadavatelem: VDG Sense a Genetec Security Center verze 5.11 (model kamery musí být uveden v Genetec Supported Device List na webu výrobce https://www.genetec.com/supported-device-list)</t>
  </si>
  <si>
    <t>Poznámka k položce:_x000d_
Dodaná kamera musí být navíc mimo jiné schválena Odborem vnitřní správy oddělení informatiky města Třebíč.</t>
  </si>
  <si>
    <t xml:space="preserve">1 "odkaz na přílohu č.  C1.b-1, C1.b-3.1 a C1.b-4"</t>
  </si>
  <si>
    <t>10</t>
  </si>
  <si>
    <t>742230007</t>
  </si>
  <si>
    <t>Montáž konzoly pro kryt nebo kameru</t>
  </si>
  <si>
    <t>1336633241</t>
  </si>
  <si>
    <t>Montáž kamerového systému konzoly pro kryt nebo kameru</t>
  </si>
  <si>
    <t>11</t>
  </si>
  <si>
    <t>0101502010</t>
  </si>
  <si>
    <t>Konzola na stožár pro kameru včetně stahovacího a kotvicího materiálu</t>
  </si>
  <si>
    <t>1302348940</t>
  </si>
  <si>
    <t>Poznámka k položce:_x000d_
Dle zvoleného výrobce - schváleného provedení</t>
  </si>
  <si>
    <t xml:space="preserve">1 "odkaz na přílohu č.  C1.b-3.1 a C1.b-4"</t>
  </si>
  <si>
    <t>12</t>
  </si>
  <si>
    <t>0110720355</t>
  </si>
  <si>
    <t>PTZ kamera - licence pro Genetec</t>
  </si>
  <si>
    <t>66041594</t>
  </si>
  <si>
    <t>PTZ kamera - licence pro Genetec do Security Center - FailOver licence</t>
  </si>
  <si>
    <t>13</t>
  </si>
  <si>
    <t>742230103</t>
  </si>
  <si>
    <t>Nastavení záběru podle přání uživatele</t>
  </si>
  <si>
    <t>13730106</t>
  </si>
  <si>
    <t>Montáž kamerového systému nastavení a instalace nastavení záběru podle přání uživatele</t>
  </si>
  <si>
    <t>1 "odkaz na přílohu č. C1.b-3.1 a C1.b-4"</t>
  </si>
  <si>
    <t>Práce a dodávky M</t>
  </si>
  <si>
    <t>21-M</t>
  </si>
  <si>
    <t>Elektromontáže</t>
  </si>
  <si>
    <t>14</t>
  </si>
  <si>
    <t>210280003</t>
  </si>
  <si>
    <t>Zkoušky a prohlídky el rozvodů a zařízení celková prohlídka pro objem mtž prací do 1 000 000 Kč</t>
  </si>
  <si>
    <t>64</t>
  </si>
  <si>
    <t>733924463</t>
  </si>
  <si>
    <t>Zkoušky a prohlídky elektrických rozvodů a zařízení celková prohlídka, zkoušení, měření a vyhotovení revizní zprávy pro objem montážních prací přes 500 do 1000 tisíc Kč</t>
  </si>
  <si>
    <t xml:space="preserve">Poznámka k souboru cen:_x000d_
1. Ceny -0001 až -0010 jsou určeny pro objem montážních prací včetně nákladů na nosný a podružný materiál._x000d_
</t>
  </si>
  <si>
    <t>210280010</t>
  </si>
  <si>
    <t>Příplatek k celkové prohlídce za dalších i započatých 500 000 Kč přes 1 000 000 Kč</t>
  </si>
  <si>
    <t>-1119559133</t>
  </si>
  <si>
    <t>Zkoušky a prohlídky elektrických rozvodů a zařízení celková prohlídka, zkoušení, měření a vyhotovení revizní zprávy pro objem montážních prací Příplatek k ceně -0003 za každých dalších i započatých 500 tisíc Kč přes 1000 tisíc Kč</t>
  </si>
  <si>
    <t xml:space="preserve">4 "odkaz na přílohu č.  C1.b-1, C1.b-3.1 a C1.b-4"</t>
  </si>
  <si>
    <t>210280211</t>
  </si>
  <si>
    <t>Měření zemních odporů zemniče prvního nebo samostatného</t>
  </si>
  <si>
    <t>-1226612831</t>
  </si>
  <si>
    <t>17</t>
  </si>
  <si>
    <t>210280215</t>
  </si>
  <si>
    <t>Připlatek k měření zemních odporů prvního zemniče za každý další zemnič v síti</t>
  </si>
  <si>
    <t>385767182</t>
  </si>
  <si>
    <t>Měření zemních odporů zemniče Příplatek k ceně za každý další zemnič v síti</t>
  </si>
  <si>
    <t>18</t>
  </si>
  <si>
    <t>210280221</t>
  </si>
  <si>
    <t>Měření zemních odporů zemnící sítě délky pásku do 100 m</t>
  </si>
  <si>
    <t>-1684748003</t>
  </si>
  <si>
    <t>19</t>
  </si>
  <si>
    <t>210280223</t>
  </si>
  <si>
    <t>Měření zemních odporů zemnicí sítě délky pásku do 500 m</t>
  </si>
  <si>
    <t>1347807312</t>
  </si>
  <si>
    <t>Měření zemních odporů zemnící sítě délky pásku přes 200 do 500 m</t>
  </si>
  <si>
    <t>20</t>
  </si>
  <si>
    <t>210280351</t>
  </si>
  <si>
    <t>Zkoušky kabelů silových do 1 kV, počtu a průřezu žil do 4x25 mm2</t>
  </si>
  <si>
    <t>-495957757</t>
  </si>
  <si>
    <t>Zkoušky vodičů a kabelů izolačních kabelů silových do 1 kV, počtu a průřezu žil do 4x25 mm2</t>
  </si>
  <si>
    <t xml:space="preserve">1+1 "odkaz na přílohu č.  C1.b-1, C1.b-3.1 a C1.b-4"</t>
  </si>
  <si>
    <t>210280541</t>
  </si>
  <si>
    <t>Měření impedance nulové smyčky okruhu vedení jednofázového</t>
  </si>
  <si>
    <t>-1266719107</t>
  </si>
  <si>
    <t>Zkoušky a prohlídky elektrických přístrojů měření impedance nulové smyčky okruhu vedení jednofázového</t>
  </si>
  <si>
    <t>22</t>
  </si>
  <si>
    <t>210290953</t>
  </si>
  <si>
    <t>Montáž trubek ochranných průchozích tloušťky stěny do 45 cm průměru odbočky do 42 mm</t>
  </si>
  <si>
    <t>181592273</t>
  </si>
  <si>
    <t>Montáž trubek trubek ochranných průchozích včetně provrtání nebo vysekání otvorů, osazení trubky, vyústění a začistění tloušťka stěny přes 30 do 45 cm, průměr odbočky do 42 mm</t>
  </si>
  <si>
    <t xml:space="preserve">4 "odkaz na přílohu č.  C1.b-1, C1.b-3.1, C1.b-3.2 a C1.b-4"</t>
  </si>
  <si>
    <t>23</t>
  </si>
  <si>
    <t>210800411</t>
  </si>
  <si>
    <t>Montáž vodiče Cu izolovaný plný a laněný s PVC pláštěm do 1 kV žíla 0,15 až 16 mm2 zatažený (CY, CHAH-R(V))</t>
  </si>
  <si>
    <t>2054887046</t>
  </si>
  <si>
    <t>Montáž izolovaných vodičů měděných do 1 kV bez ukončení uložených pevně - připevněné k chráničce - plných a laněných s PVC pláštěm (CY, CHAH-R(V),...) průřezu žíly 0,5 až 16 mm2</t>
  </si>
  <si>
    <t>250</t>
  </si>
  <si>
    <t>24</t>
  </si>
  <si>
    <t>34140826</t>
  </si>
  <si>
    <t>vodič silový s Cu jádrem 6mm2</t>
  </si>
  <si>
    <t>128</t>
  </si>
  <si>
    <t>-1995394111</t>
  </si>
  <si>
    <t>Poznámka k položce:_x000d_
vytyčovací vodič, zeleno-žlutý</t>
  </si>
  <si>
    <t xml:space="preserve">250 "odkaz na přílohu č.  C1.b-3.1, C1.b-3.2 a C1.b-4"</t>
  </si>
  <si>
    <t>250*1,15 'Přepočtené koeficientem množství</t>
  </si>
  <si>
    <t>25</t>
  </si>
  <si>
    <t>210812001</t>
  </si>
  <si>
    <t>Montáž kabel Cu plný kulatý do 1 kV 2x1,5 až 6 mm2 uložený volně nebo v liště (CYKY)</t>
  </si>
  <si>
    <t>-1176161246</t>
  </si>
  <si>
    <t>Montáž izolovaných kabelů měděných do 1 kV bez ukončení plných a kulatých (CYKY, CHKE-R,...) uložených volně nebo v liště počtu a průřezu žil 2x1,5 až 6 mm2</t>
  </si>
  <si>
    <t>1*20</t>
  </si>
  <si>
    <t>26</t>
  </si>
  <si>
    <t>34111005</t>
  </si>
  <si>
    <t>kabel silový s Cu jádrem 1kV 2x1,5mm2</t>
  </si>
  <si>
    <t>1334361035</t>
  </si>
  <si>
    <t xml:space="preserve">1*20 "odkaz na přílohu č.  C1.b-3.1 a C1.b-4"</t>
  </si>
  <si>
    <t>20*1,15 'Přepočtené koeficientem množství</t>
  </si>
  <si>
    <t>27</t>
  </si>
  <si>
    <t>210812011</t>
  </si>
  <si>
    <t>Montáž kabel Cu plný kulatý do 1 kV 3x1,5 až 6 mm2 uložený volně nebo v liště (CYKY)</t>
  </si>
  <si>
    <t>-62447168</t>
  </si>
  <si>
    <t>Montáž izolovaných kabelů měděných do 1 kV bez ukončení plných a kulatých (CYKY, CHKE-R,...) uložených volně nebo v liště počtu a průřezu žil 3x1,5 až 6 mm2</t>
  </si>
  <si>
    <t>28</t>
  </si>
  <si>
    <t>34111042</t>
  </si>
  <si>
    <t>kabel silový s Cu jádrem 1kV 3x4mm2</t>
  </si>
  <si>
    <t>1274308808</t>
  </si>
  <si>
    <t>Poznámka k položce:_x000d_
ozn. CYKY-J</t>
  </si>
  <si>
    <t xml:space="preserve">10 "odkaz na přílohu č.  C1.b-4"</t>
  </si>
  <si>
    <t>10*1,15 'Přepočtené koeficientem množství</t>
  </si>
  <si>
    <t>29</t>
  </si>
  <si>
    <t>210812071</t>
  </si>
  <si>
    <t>Montáž kabel Cu plný kulatý do 1 kV 7x1,5až 2,5 mm2 uložený volně nebo v liště (CYKY)</t>
  </si>
  <si>
    <t>-932866</t>
  </si>
  <si>
    <t>Montáž izolovaných kabelů měděných do 1 kV bez ukončení plných a kulatých (CYKY, CHKE-R,...) uložených volně nebo v liště počtu a průřezu žil 7x1,5 až 2,5 mm2</t>
  </si>
  <si>
    <t>30</t>
  </si>
  <si>
    <t>34111110</t>
  </si>
  <si>
    <t>kabel silový s Cu jádrem 1kV 7x1,5mm2</t>
  </si>
  <si>
    <t>-170324168</t>
  </si>
  <si>
    <t xml:space="preserve">50 "odkaz na přílohu č.  C1.b-4"</t>
  </si>
  <si>
    <t>50*1,15 'Přepočtené koeficientem množství</t>
  </si>
  <si>
    <t>22-M</t>
  </si>
  <si>
    <t>Montáže oznam. a zabezp. zařízení</t>
  </si>
  <si>
    <t>31</t>
  </si>
  <si>
    <t>220110346</t>
  </si>
  <si>
    <t>Montáž štítku kabelového průběžného</t>
  </si>
  <si>
    <t>1286207376</t>
  </si>
  <si>
    <t>Montáž kabelového štítku včetně vyražení znaku na štítek, připevnění na kabel, ovinutí štítku páskou pro označení konce kabelu</t>
  </si>
  <si>
    <t xml:space="preserve">Poznámka k souboru cen:_x000d_
1. V ceně 220 11-0346 není započten náklad na dodávku štítku._x000d_
</t>
  </si>
  <si>
    <t>404611659 PC</t>
  </si>
  <si>
    <t>štítek kabelový s upevňovacím páskem</t>
  </si>
  <si>
    <t>2098558682</t>
  </si>
  <si>
    <t xml:space="preserve">20 "odkaz na přílohu č.  C1.b-4"</t>
  </si>
  <si>
    <t>33</t>
  </si>
  <si>
    <t>220111776</t>
  </si>
  <si>
    <t>Montáž vedení uzemňovacího v zemi z drátu</t>
  </si>
  <si>
    <t>-252691562</t>
  </si>
  <si>
    <t>Montáž vedení uzemňovacího v zemi včetně rozvinutí, uříznutí a navrtání otvorů pro spojení, zalití asfaltem z drátu</t>
  </si>
  <si>
    <t xml:space="preserve">Poznámka k souboru cen:_x000d_
1. V cenách 220 11-1771 až -1176 nejsou započteny náklady na dodávku drátu nebo pásku._x000d_
</t>
  </si>
  <si>
    <t>1*10</t>
  </si>
  <si>
    <t>34</t>
  </si>
  <si>
    <t>35441073</t>
  </si>
  <si>
    <t>drát D 10mm FeZn</t>
  </si>
  <si>
    <t>kg</t>
  </si>
  <si>
    <t>256</t>
  </si>
  <si>
    <t>1037165507</t>
  </si>
  <si>
    <t>10*0,62</t>
  </si>
  <si>
    <t>6,2*1,2 'Přepočtené koeficientem množství</t>
  </si>
  <si>
    <t>35</t>
  </si>
  <si>
    <t>220111777</t>
  </si>
  <si>
    <t>Montáž vedení uzemňovací v zemi z pásku FeZn 30x4 mm</t>
  </si>
  <si>
    <t>-372844385</t>
  </si>
  <si>
    <t>Montáž vedení uzemňovacího v zemi včetně rozvinutí, uříznutí a navrtání otvorů pro spojení, zalití asfaltem z pásku FeZn 30x4 mm</t>
  </si>
  <si>
    <t>270</t>
  </si>
  <si>
    <t>36</t>
  </si>
  <si>
    <t>35442062</t>
  </si>
  <si>
    <t>pás zemnící 30x4mm FeZn</t>
  </si>
  <si>
    <t>560549468</t>
  </si>
  <si>
    <t>Poznámka k položce:_x000d_
Hmotnost: 1,05m/kg</t>
  </si>
  <si>
    <t>(270)*1,05</t>
  </si>
  <si>
    <t>283,5*1,2 'Přepočtené koeficientem množství</t>
  </si>
  <si>
    <t>37</t>
  </si>
  <si>
    <t>741420021</t>
  </si>
  <si>
    <t>Montáž svorka hromosvodná se 2 šrouby</t>
  </si>
  <si>
    <t>-1377786466</t>
  </si>
  <si>
    <t>Montáž hromosvodného vedení svorek se 2 šrouby</t>
  </si>
  <si>
    <t xml:space="preserve">Poznámka k souboru cen:_x000d_
1. Svodovými dráty se rozumí i jímací vedení na střeše._x000d_
</t>
  </si>
  <si>
    <t>38</t>
  </si>
  <si>
    <t>35441895</t>
  </si>
  <si>
    <t>svorka připojovací k připojení kovových částí</t>
  </si>
  <si>
    <t>2132163124</t>
  </si>
  <si>
    <t xml:space="preserve">4 "odkaz na přílohu č.  C1.b-3.1"</t>
  </si>
  <si>
    <t>39</t>
  </si>
  <si>
    <t>741420022</t>
  </si>
  <si>
    <t>Montáž svorka hromosvodná se 3 šrouby</t>
  </si>
  <si>
    <t>-1324473283</t>
  </si>
  <si>
    <t>Montáž hromosvodného vedení svorek se 3 a více šrouby</t>
  </si>
  <si>
    <t>40</t>
  </si>
  <si>
    <t>35441986</t>
  </si>
  <si>
    <t>svorka odbočovací a spojovací pro pásek 30x4 mm, FeZn</t>
  </si>
  <si>
    <t>37761274</t>
  </si>
  <si>
    <t>48</t>
  </si>
  <si>
    <t>41</t>
  </si>
  <si>
    <t>35441996</t>
  </si>
  <si>
    <t>svorka odbočovací a spojovací pro spojování kruhových a páskových vodičů, FeZn</t>
  </si>
  <si>
    <t>-1348559244</t>
  </si>
  <si>
    <t>42</t>
  </si>
  <si>
    <t>460520173</t>
  </si>
  <si>
    <t>Montáž trubek ochranných plastových ohebných do 90 mm uložených do rýhy</t>
  </si>
  <si>
    <t>276980937</t>
  </si>
  <si>
    <t>Montáž trubek ochranných uložených volně do rýhy plastových ohebných, vnitřního průměru přes 50 do 90 mm</t>
  </si>
  <si>
    <t>43</t>
  </si>
  <si>
    <t>34571354</t>
  </si>
  <si>
    <t>trubka elektroinstalační ohebná dvouplášťová korugovaná (chránička) D 75/90mm, HDPE+LDPE</t>
  </si>
  <si>
    <t>1185860185</t>
  </si>
  <si>
    <t xml:space="preserve">250 "odkaz na přílohu č.  C1.b-4"</t>
  </si>
  <si>
    <t>44</t>
  </si>
  <si>
    <t>220182001</t>
  </si>
  <si>
    <t>Zatažení 1 až 3 trubky HDPE do otvoru kabelovodu</t>
  </si>
  <si>
    <t>-158045621</t>
  </si>
  <si>
    <t>Zatažení trubek do otvoru kabelovodu nebo kolektoru 1 až 3 ks z HDPE</t>
  </si>
  <si>
    <t>45</t>
  </si>
  <si>
    <t>34571350.M01</t>
  </si>
  <si>
    <t>Mikrotrubička tenkostěnná 10/8 mm pro použití v HDPE trubkách</t>
  </si>
  <si>
    <t>98483047</t>
  </si>
  <si>
    <t xml:space="preserve">3*450 "odkaz na přílohu č.  C1.b-4"</t>
  </si>
  <si>
    <t>1350*1,15 'Přepočtené koeficientem množství</t>
  </si>
  <si>
    <t>46</t>
  </si>
  <si>
    <t>220182003</t>
  </si>
  <si>
    <t>Zatažení 1 až 4 ks ochranné trubky HDPE do jednoho otvoru kabelovodu nebo kolektoru</t>
  </si>
  <si>
    <t>-166481609</t>
  </si>
  <si>
    <t>Zatažení trubek do otvoru kabelovodu nebo kolektoru 1 až 4 ks ochranné z HDPE</t>
  </si>
  <si>
    <t>47</t>
  </si>
  <si>
    <t>34571350.M02</t>
  </si>
  <si>
    <t>Mikrotrubička tenkostěnná 7/5,5 mm pro použití v HDPE trubkách</t>
  </si>
  <si>
    <t>-1915623480</t>
  </si>
  <si>
    <t xml:space="preserve">4*450 "odkaz na přílohu č.  C1.b-4"</t>
  </si>
  <si>
    <t>1800*1,15 'Přepočtené koeficientem množství</t>
  </si>
  <si>
    <t>220182022</t>
  </si>
  <si>
    <t>Uložení HDPE trubky pro optický kabel do výkopu bez zřízení lože a bez krytí</t>
  </si>
  <si>
    <t>1935063680</t>
  </si>
  <si>
    <t>Uložení trubky HDPE do výkopu pro optický kabel bez zřízení lože a bez krytí</t>
  </si>
  <si>
    <t>49</t>
  </si>
  <si>
    <t>34571060</t>
  </si>
  <si>
    <t xml:space="preserve">trubka  HDPE 40/33 mm</t>
  </si>
  <si>
    <t>1177782528</t>
  </si>
  <si>
    <t xml:space="preserve">2*250 "odkaz na přílohu č.  C1.b-4"</t>
  </si>
  <si>
    <t>500*1,15 'Přepočtené koeficientem množství</t>
  </si>
  <si>
    <t>50</t>
  </si>
  <si>
    <t>220182023</t>
  </si>
  <si>
    <t>Kontrola tlakutěsnosti HDPE trubky od 1m do 2000 m</t>
  </si>
  <si>
    <t>-905721663</t>
  </si>
  <si>
    <t>Kontrola tlakutěsnosti HDPE trubky od 1 m do 2000 m</t>
  </si>
  <si>
    <t>2 "nové HDPE 40)</t>
  </si>
  <si>
    <t>7*2 "nové mikrotrubičky v HDPE 40"</t>
  </si>
  <si>
    <t>4 "stávající HDPE"</t>
  </si>
  <si>
    <t>Součet</t>
  </si>
  <si>
    <t>51</t>
  </si>
  <si>
    <t>220182025</t>
  </si>
  <si>
    <t>Kontrola průchodnosti trubky pro optický kabel do 2000 m</t>
  </si>
  <si>
    <t>km</t>
  </si>
  <si>
    <t>1918290847</t>
  </si>
  <si>
    <t>Kontrola průchodnosti trubky kalibrace do 2000 m</t>
  </si>
  <si>
    <t>450*2/1000 "HDPE 40"</t>
  </si>
  <si>
    <t>450*7*2/1000 "Mikrotrubičky HDPE"</t>
  </si>
  <si>
    <t>52</t>
  </si>
  <si>
    <t>220182024</t>
  </si>
  <si>
    <t>Označení optického kabelu nebo spojky dvojicí magnetu</t>
  </si>
  <si>
    <t>-835007293</t>
  </si>
  <si>
    <t>Označení optického kabelu nebo spojky HDPE trubky zaměřovacím markrem</t>
  </si>
  <si>
    <t xml:space="preserve">Poznámka k souboru cen:_x000d_
1. V ceně 220 18-2024 není započten náklad na dodávku magnetů._x000d_
</t>
  </si>
  <si>
    <t>53</t>
  </si>
  <si>
    <t>552715001M.018</t>
  </si>
  <si>
    <t>Označovací mini Marker</t>
  </si>
  <si>
    <t>714345180</t>
  </si>
  <si>
    <t xml:space="preserve">4 "odkaz na přílohu č.  C1.b-3.1 - pozici odsouhlasit s OVS OI"</t>
  </si>
  <si>
    <t>54</t>
  </si>
  <si>
    <t>220182026</t>
  </si>
  <si>
    <t>Montáž spojky na HDPE trubce rovné</t>
  </si>
  <si>
    <t>737205055</t>
  </si>
  <si>
    <t>55</t>
  </si>
  <si>
    <t>562411200</t>
  </si>
  <si>
    <t>spojka na optické vedení HDPE 40, certifikovaná</t>
  </si>
  <si>
    <t>-724737670</t>
  </si>
  <si>
    <t>56</t>
  </si>
  <si>
    <t>562411202</t>
  </si>
  <si>
    <t>spojka na optické vedení HDPE 10, certifikovaná</t>
  </si>
  <si>
    <t>-88740635</t>
  </si>
  <si>
    <t>spojka mikrotrubičky HDPE 10 mm, certifikovaná</t>
  </si>
  <si>
    <t>57</t>
  </si>
  <si>
    <t>562411203</t>
  </si>
  <si>
    <t>spojka na optické vedení HDPE 7, certifikovaná</t>
  </si>
  <si>
    <t>-1938489327</t>
  </si>
  <si>
    <t>spojka mikrotrubičky HDPE 7 mm, certifikovaná</t>
  </si>
  <si>
    <t>58</t>
  </si>
  <si>
    <t>220182027</t>
  </si>
  <si>
    <t>Montáž koncovky nebo záslepky bez svařování na HDPE trubku</t>
  </si>
  <si>
    <t>-580453696</t>
  </si>
  <si>
    <t>59</t>
  </si>
  <si>
    <t>562411300</t>
  </si>
  <si>
    <t>koncovka na optické vedení HDPE 40, certifikovaná</t>
  </si>
  <si>
    <t>1222409038</t>
  </si>
  <si>
    <t>60</t>
  </si>
  <si>
    <t>562411302</t>
  </si>
  <si>
    <t>koncovka na optické vedení mikrotruničku HDPE 10, certifikovaná</t>
  </si>
  <si>
    <t>-224006812</t>
  </si>
  <si>
    <t>61</t>
  </si>
  <si>
    <t>562411303</t>
  </si>
  <si>
    <t>koncovka na optické vedení mikrotruničku HDPE 7, certifikovaná</t>
  </si>
  <si>
    <t>677555433</t>
  </si>
  <si>
    <t>62</t>
  </si>
  <si>
    <t>220182029</t>
  </si>
  <si>
    <t>Montáž plastové komory na spojkování optického kabelu</t>
  </si>
  <si>
    <t>-489551863</t>
  </si>
  <si>
    <t>1"odkaz na přílohu č. C1.b-3.1 a C1.b-4"</t>
  </si>
  <si>
    <t>63</t>
  </si>
  <si>
    <t>345731050</t>
  </si>
  <si>
    <t>přístupová komora pro HDPE rozvody, pojezdová do 3,5 t, 500x500 mm</t>
  </si>
  <si>
    <t>1198493667</t>
  </si>
  <si>
    <t>345731080</t>
  </si>
  <si>
    <t>víko komory pojezdové komory</t>
  </si>
  <si>
    <t>894579134</t>
  </si>
  <si>
    <t>65</t>
  </si>
  <si>
    <t>220182036</t>
  </si>
  <si>
    <t>Zafukování optického kabelu do HDPE trubek</t>
  </si>
  <si>
    <t>1618060527</t>
  </si>
  <si>
    <t>Zafukování optického kabelu do trubky z HDPE</t>
  </si>
  <si>
    <t>66</t>
  </si>
  <si>
    <t>341438321.M01</t>
  </si>
  <si>
    <t>kabel opt. SM 9/125, 24vl, pro zafouknutí do mikrotrubičky HDPE</t>
  </si>
  <si>
    <t>-1885325275</t>
  </si>
  <si>
    <t>500 "odkaz na přílohu č. C1.b-3.1 a C1.b-4"</t>
  </si>
  <si>
    <t>500*1,2 'Přepočtené koeficientem množství</t>
  </si>
  <si>
    <t>67</t>
  </si>
  <si>
    <t>341438321.M02</t>
  </si>
  <si>
    <t>kabel opt. SM 9/125, 4vl, pro zafouknutí do mikrotrubičky HDPE</t>
  </si>
  <si>
    <t>1637913201</t>
  </si>
  <si>
    <t>50 "odkaz na přílohu č. C1.b-3.1 a C1.b-4"</t>
  </si>
  <si>
    <t>50*1,2 'Přepočtené koeficientem množství</t>
  </si>
  <si>
    <t>68</t>
  </si>
  <si>
    <t>220182091</t>
  </si>
  <si>
    <t>Montáž optického rozvaděče včetně vnitřního osazení, pilíř</t>
  </si>
  <si>
    <t>-574099322</t>
  </si>
  <si>
    <t>Montáž optického rozvaděče, pilíř</t>
  </si>
  <si>
    <t>69</t>
  </si>
  <si>
    <t>35711672.R01</t>
  </si>
  <si>
    <t>Sloupkový optický rozváděč do venkovního prostředí, IP54</t>
  </si>
  <si>
    <t>438099948</t>
  </si>
  <si>
    <t>Sloupkový optický rozváděč do venkovního prostředí, IP54
--Přibližné rozměry: 1200 × 390 × 350 mm
--Schváleného provedení OVS OI města Třebíč</t>
  </si>
  <si>
    <t>70</t>
  </si>
  <si>
    <t>220182091.R01</t>
  </si>
  <si>
    <t>Montáž optického rozvaděče, na stožár</t>
  </si>
  <si>
    <t>-1062575222</t>
  </si>
  <si>
    <t>71</t>
  </si>
  <si>
    <t>35711734.R01</t>
  </si>
  <si>
    <t>Optický venkovní box - kamerový na stožár, včetně kotvicího materiálu</t>
  </si>
  <si>
    <t>-22715146</t>
  </si>
  <si>
    <t>Optický venkovní box - kamerový, včetně kotvicího materiálu</t>
  </si>
  <si>
    <t>Poznámka k položce:_x000d_
- Optický box pro venkovní použití_x000d_
- Montáž na sloup_x000d_
- záruka 5 let</t>
  </si>
  <si>
    <t>72</t>
  </si>
  <si>
    <t>220182093</t>
  </si>
  <si>
    <t>Ukončení optického kabelu v optorozvaděči se 4-mi optickými vlákny včetně závěrečného měření</t>
  </si>
  <si>
    <t>1985187481</t>
  </si>
  <si>
    <t>Ukončení optického kabelu v optorozvaděči se závěrečným měřením se 4-mi optickými vlákny; ukončení na oboustranách optického kabelu</t>
  </si>
  <si>
    <t>1 "odkaz na přílohu č. C1.b-4"</t>
  </si>
  <si>
    <t>73</t>
  </si>
  <si>
    <t>220182096</t>
  </si>
  <si>
    <t>Ukončení optického kabelu v optorozvaděči s 24ti optickými vlákny včetně závěrečného měření</t>
  </si>
  <si>
    <t>-265277871</t>
  </si>
  <si>
    <t>Ukončení optického kabelu v optorozvaděči se závěrečným měřením s 24-ti optickými vlákny; ukončení na oboustranách optického kabelu</t>
  </si>
  <si>
    <t>74</t>
  </si>
  <si>
    <t>341431500.M01</t>
  </si>
  <si>
    <t>Pigtail E2000/APC 9/125</t>
  </si>
  <si>
    <t>lus</t>
  </si>
  <si>
    <t>-803931305</t>
  </si>
  <si>
    <t>Pigtail E2000/APC 9/125, 1 m</t>
  </si>
  <si>
    <t>2*24</t>
  </si>
  <si>
    <t>1*(2+2) "optické kabely pro kamery"</t>
  </si>
  <si>
    <t>75</t>
  </si>
  <si>
    <t>220450002.R01</t>
  </si>
  <si>
    <t xml:space="preserve">Montáž  SFP Transceiveru</t>
  </si>
  <si>
    <t>-1952958468</t>
  </si>
  <si>
    <t>Montáž SFP Transceiveru</t>
  </si>
  <si>
    <t>76</t>
  </si>
  <si>
    <t>357116610.M03</t>
  </si>
  <si>
    <t>SFP transceiver půmyslový pro datové rozvody</t>
  </si>
  <si>
    <t>955796286</t>
  </si>
  <si>
    <t>Poznámka k položce:_x000d_
- Možnost provozu při teplotách alespoň -30°C až + 60°C_x000d_
- Záruka min. 5 let_x000d_
- možnost montáže do rozváděče na DIN lištu_x000d_
- technicky vhodný pro instalované zařízení kamerového rozvodu</t>
  </si>
  <si>
    <t>2 "odkaz na přílohu č. C1.b-1, C1.b-3.1 a C1.b-4"</t>
  </si>
  <si>
    <t>77</t>
  </si>
  <si>
    <t>220450002.R02</t>
  </si>
  <si>
    <t>Montáž media ONT GPON</t>
  </si>
  <si>
    <t>-310312150</t>
  </si>
  <si>
    <t>78</t>
  </si>
  <si>
    <t>357116610.M04</t>
  </si>
  <si>
    <t>Optický síťový zakončovač – Optical Network Terminal ONT GPON, 4x1GE</t>
  </si>
  <si>
    <t>-1127343560</t>
  </si>
  <si>
    <t>Optický síťový zakončovač – Optical Network Terminal ONT GPON, 4x1GE
Provozní rozsah min -40 až + 50°C
Rozměr maximálně 45x260x150 mm
pro pasivní optické sítě GPON (ITU-T G.984)</t>
  </si>
  <si>
    <t>1 "odkaz na přílohu č. C1.b-1, C1.b-3.1 a C1.b-4"</t>
  </si>
  <si>
    <t>79</t>
  </si>
  <si>
    <t>220450002.R05</t>
  </si>
  <si>
    <t>Montáž optické zásuvky do rozváděče</t>
  </si>
  <si>
    <t>158975626</t>
  </si>
  <si>
    <t>80</t>
  </si>
  <si>
    <t>357116610.M06</t>
  </si>
  <si>
    <t>Optická zásuvka do rozváděče včetně patch portů - pro pasivní optické sítě GPON (ITU-T G.984)</t>
  </si>
  <si>
    <t>-75665044</t>
  </si>
  <si>
    <t>81</t>
  </si>
  <si>
    <t>220450002.R10</t>
  </si>
  <si>
    <t>Montáž a konfigurace GPON OLT</t>
  </si>
  <si>
    <t>hod</t>
  </si>
  <si>
    <t>1096148653</t>
  </si>
  <si>
    <t>Poznámka k položce:_x000d_
Dodávka pro kompletní projekt kamerového systému:_x000d_
SO C1.b - Bráfova x Nádražní_x000d_
DO D.b - Masarykovo nám._x000d_
SO E1.b - Komenského nám. - JIH_x000d_
SO E2.b - Komenského nám - BUS_x000d_
SO F.a - Komenského nám. - sever_x000d_
SO G.b - Znojemská x Kubišova x Družstevní_x000d_
SO I.b - Jejkovská Brána_x000d_
SO II.b - Znojemská x Okrajová x Demlova</t>
  </si>
  <si>
    <t>82</t>
  </si>
  <si>
    <t>357116610.M10</t>
  </si>
  <si>
    <t>Optické linkové zakončení - Optical Line Termination OLT pro pasivní optické sítě GPON (ITU-T G.984)</t>
  </si>
  <si>
    <t>1184392062</t>
  </si>
  <si>
    <t xml:space="preserve">Optické linkové zakončení - Optical Line Termination OLT pro pasivní optické sítě GPON (ITU-T G.984)
Technologie GPON dle ITU G984.4 , G987.1, G988
Rozšiřitelnost na až 4096 klientů
Oddělené řídící a servisní karty
Montážní výška 2U
Napájení AC230V interní zdroj
Energeticky úsporné řešení  - spotřeba max. 300W
Možnost rozšíření záruky na minimálně 5 let servisem následující pracovní den</t>
  </si>
  <si>
    <t>83</t>
  </si>
  <si>
    <t>220450002.R04</t>
  </si>
  <si>
    <t>Montáž optického rozbočovače - SPLITTER</t>
  </si>
  <si>
    <t>-2063874492</t>
  </si>
  <si>
    <t>Montáž optického rozbočovače - SPLITTER
Kompletní provedení včetně provedení svárů, uložení do rozváděče apod.</t>
  </si>
  <si>
    <t>84</t>
  </si>
  <si>
    <t>357116610.M05</t>
  </si>
  <si>
    <t>Optický rozbočovač – Splitter 1:8 pro pasivní optické sítě GPON (ITU-T G.984)</t>
  </si>
  <si>
    <t>1744145388</t>
  </si>
  <si>
    <t>85</t>
  </si>
  <si>
    <t>742230008</t>
  </si>
  <si>
    <t>Montáž spínavého zdroje s krytem</t>
  </si>
  <si>
    <t>1380840477</t>
  </si>
  <si>
    <t>Montáž kamerového systému spínavého zdroje s krytem</t>
  </si>
  <si>
    <t>86</t>
  </si>
  <si>
    <t>55172110</t>
  </si>
  <si>
    <t>zdroj napájecí na lištu 230V AC/24V AC, min. 120 VA (5 A)</t>
  </si>
  <si>
    <t>-1948972069</t>
  </si>
  <si>
    <t>Poznámka k položce:_x000d_
Může se lišit dle skutečně dodané kamery</t>
  </si>
  <si>
    <t>87</t>
  </si>
  <si>
    <t>220182501</t>
  </si>
  <si>
    <t>Měření útlumu optického kabelu na doprav stavbách na 2 vln délkách do 8 vláken při montáži</t>
  </si>
  <si>
    <t>-269255623</t>
  </si>
  <si>
    <t>Měření útlumu optického kabelu na dopravních stavbách na dvou vlnových délkách při montáži (po položení) do 8 vláken</t>
  </si>
  <si>
    <t>1 "odkaz na přílohu č. C1.b-1 a C1.b-4"</t>
  </si>
  <si>
    <t>88</t>
  </si>
  <si>
    <t>220182503</t>
  </si>
  <si>
    <t>Měření útlumu optického kabelu na doprav stavbách na 2 vlnových délkách s 24 vlákny při montáži</t>
  </si>
  <si>
    <t>-1436597525</t>
  </si>
  <si>
    <t>Měření útlumu optického kabelu na dopravních stavbách na dvou vlnových délkách při montáži (po položení) s 24 vlákny</t>
  </si>
  <si>
    <t>89</t>
  </si>
  <si>
    <t>PM</t>
  </si>
  <si>
    <t>Přidružený materiál</t>
  </si>
  <si>
    <t>kpl</t>
  </si>
  <si>
    <t>-1767482435</t>
  </si>
  <si>
    <t>Přidružený materiál jako jsou mimo jiné:
- Drobný spojovací a kotvicí materiál
- Náklady na čerpání vody z výkopů
- Obnovení / rekonstrukce výkopu po nebo při nepříznivých klimatických podmínkách tak, aby bylo zajištěno vzorové uložení technické infrastruktury a podklad komunikací byl náležitě zhutněn užitím suchého zásypového materiálu
- Soustavné udržování dopravního značení
- Udržování přechodových lávek a oplocení staveniště</t>
  </si>
  <si>
    <t>90</t>
  </si>
  <si>
    <t>PPV</t>
  </si>
  <si>
    <t>Podíl přidružených výkonů</t>
  </si>
  <si>
    <t>571920023</t>
  </si>
  <si>
    <t>Podíl přidružených výkonů jako jsou mimo jiné:
- Zajištění přechodného dopravního značení odsouhlaseného DI PČR a osvětlení staveniště
- Revize elektro - ve smyslu ČSN 33 2000-6, ed.2 a ČSN 33 1500
- Kompletační a koordinační činnost s investorem stavby - mimo jiné např. se časově přizpůsobit požadovanému termínu realizace prací apod.
- Kompletační a koordinační činnost s provozovatelem SSZ a VO
- Kompletační a koordinační činnost s ostatními SO
- Mimo staveništní doprava materiálů
- Doprava zaměstnanců
- Náklady na ubytování zaměstnanců</t>
  </si>
  <si>
    <t>46-M</t>
  </si>
  <si>
    <t>Zemní práce při extr.mont.pracích</t>
  </si>
  <si>
    <t>91</t>
  </si>
  <si>
    <t>460030039</t>
  </si>
  <si>
    <t>Rozebrání dlažeb ručně z dlaždic zámkových do písku spáry nezalité</t>
  </si>
  <si>
    <t>1881494751</t>
  </si>
  <si>
    <t>Přípravné terénní práce vytrhání dlažby včetně ručního rozebrání, vytřídění, odhozu na hromady nebo naložení na dopravní prostředek a očistění kostek nebo dlaždic z pískového podkladu z dlaždic zámkových, spáry nezalité</t>
  </si>
  <si>
    <t xml:space="preserve">Poznámka k souboru cen:_x000d_
1. V cenách -0001 až -0007 nejsou zahrnuty náklady na odstranění kamenů, kořenů a ostatních nevhodných přimísenin, tyto práce se oceňují individuálně._x000d_
2. U cen -0021 až -0025 se u středně hustého porostu uvažuje hustota do 3 ks/m2, u hustého porostu přes 3 ks/m2._x000d_
3. U ceny -0092 se počítá první vytržený obrubník trojnásobnou délkou._x000d_
</t>
  </si>
  <si>
    <t>(200+10+5+5+10)*2 "odkaz na přílohu č. C1.b-3.1 a C1.b-3.2"</t>
  </si>
  <si>
    <t>92</t>
  </si>
  <si>
    <t>460030092</t>
  </si>
  <si>
    <t>Vytrhání obrub ležatých chodníkových s odhozením nebo naložením na dopravní prostředek</t>
  </si>
  <si>
    <t>641800445</t>
  </si>
  <si>
    <t>Přípravné terénní práce vytrhání obrub s odkopáním horniny a lože, s odhozením nebo naložením na dopravní prostředek ležatých chodníkových</t>
  </si>
  <si>
    <t>4*2 "odkaz na přílohu č. C1.b-3.1 a C1.b-3.2"</t>
  </si>
  <si>
    <t>93</t>
  </si>
  <si>
    <t>460650192</t>
  </si>
  <si>
    <t>Očištění vybouraných obrubníků chodníkových od spojovacího materiálu s odklizením do 10 m</t>
  </si>
  <si>
    <t>194720764</t>
  </si>
  <si>
    <t>Vozovky a chodníky očištění vybouraných obrubníků od spojovacího materiálu z jakéhokoliv lože s odklizením a uložením očištěného materiálu na vzdálenost 10 m chodníkových</t>
  </si>
  <si>
    <t xml:space="preserve">Poznámka k souboru cen:_x000d_
1. V cenách -0031 až -0035 nejsou započteny náklady na získání sypaniny a její přemístění k místu zabudování._x000d_
2. V ceně -0141 nejsou započteny náklady na dodání silničních panelů. Tato dodávka se oceňuje ve specifikaci._x000d_
3. V cenách -0151 až -0153 nejsou započteny náklady na dodávku kostek. Tato dodávka se oceňuje ve specifikaci._x000d_
4. V cenách -0161 až -0162 nejsou započteny náklady na dodávku dlaždic. Tato dodávka se oceňuje ve specifikaci._x000d_
5. V cenách -0901 až -0932 nejsou započteny náklady na dodávku kameniva, kostek a dlaždic.Tato dodávka se oceňuje ve specifikaci_x000d_
</t>
  </si>
  <si>
    <t>94</t>
  </si>
  <si>
    <t>59217019</t>
  </si>
  <si>
    <t>obrubník betonový chodníkový 1000x100x200mm</t>
  </si>
  <si>
    <t>885906615</t>
  </si>
  <si>
    <t>8 "odkaz na přílohu č. C1.b-3.1 a C1.b-3.2"</t>
  </si>
  <si>
    <t>95</t>
  </si>
  <si>
    <t>460030095</t>
  </si>
  <si>
    <t>Vytrhání obrub ležatých silničních s odhozením nebo naložením na dopravní prostředek</t>
  </si>
  <si>
    <t>-1468038609</t>
  </si>
  <si>
    <t>Přípravné terénní práce vytrhání obrub s odkopáním horniny a lože, s odhozením nebo naložením na dopravní prostředek ležatých silničních</t>
  </si>
  <si>
    <t>96</t>
  </si>
  <si>
    <t>460650195</t>
  </si>
  <si>
    <t>Očištění vybouraných obrubníků silničních od spojovacího materiálu s odklizením do 10 m</t>
  </si>
  <si>
    <t>-392863493</t>
  </si>
  <si>
    <t>Vozovky a chodníky očištění vybouraných obrubníků od spojovacího materiálu z jakéhokoliv lože s odklizením a uložením očištěného materiálu na vzdálenost 10 m silničních</t>
  </si>
  <si>
    <t>97</t>
  </si>
  <si>
    <t>59217031</t>
  </si>
  <si>
    <t>obrubník betonový silniční 1000x150x250mm</t>
  </si>
  <si>
    <t>411063496</t>
  </si>
  <si>
    <t>98</t>
  </si>
  <si>
    <t>460030173</t>
  </si>
  <si>
    <t>Odstranění podkladu nebo krytu komunikace ze živice tloušťky do 15 cm</t>
  </si>
  <si>
    <t>-1668346234</t>
  </si>
  <si>
    <t>Přípravné terénní práce odstranění podkladu nebo krytu komunikace včetně rozpojení na kusy a zarovnání styčné spáry ze živice, tloušťky přes 10 do 15 cm</t>
  </si>
  <si>
    <t>(10+10+10+5)*0,6 "odkaz na přílohu č. C1.b-3.1 a C1.b-3.2"</t>
  </si>
  <si>
    <t>99</t>
  </si>
  <si>
    <t>460150063</t>
  </si>
  <si>
    <t>Hloubení kabelových zapažených i nezapažených rýh ručně š 40 cm, hl 80 cm, v hornině tř 3</t>
  </si>
  <si>
    <t>-1999968289</t>
  </si>
  <si>
    <t>Hloubení zapažených i nezapažených kabelových rýh ručně včetně urovnání dna s přemístěním výkopku do vzdálenosti 3 m od okraje jámy nebo naložením na dopravní prostředek šířky 40 cm, hloubky 80 cm, v hornině třídy 3</t>
  </si>
  <si>
    <t xml:space="preserve">Poznámka k souboru cen:_x000d_
1. Ceny hloubení rýh v hornině třídy 6 a 7 se oceňují cenami souboru cen 460 20- . Hloubení nezapažených kabelových rýh strojně._x000d_
</t>
  </si>
  <si>
    <t>(200+10+10+5+5+10)*2/3 "odkaz na přílohu č. C1.b-3.1 a C1.b-3.2"</t>
  </si>
  <si>
    <t>100</t>
  </si>
  <si>
    <t>460150064</t>
  </si>
  <si>
    <t>Hloubení kabelových zapažených i nezapažených rýh ručně š 40 cm, hl 80 cm, v hornině tř 4</t>
  </si>
  <si>
    <t>-1814416573</t>
  </si>
  <si>
    <t>Hloubení zapažených i nezapažených kabelových rýh ručně včetně urovnání dna s přemístěním výkopku do vzdálenosti 3 m od okraje jámy nebo naložením na dopravní prostředek šířky 40 cm, hloubky 80 cm, v hornině třídy 4</t>
  </si>
  <si>
    <t>(200+10+10+5+5+10)*1/3 "odkaz na přílohu č. C1.b-3.1 a C1.b-3.2"</t>
  </si>
  <si>
    <t>101</t>
  </si>
  <si>
    <t>460421172</t>
  </si>
  <si>
    <t>Lože kabelů z písku nebo štěrkopísku tl 10 cm nad kabel, kryté plastovou deskou, š lože do 50 cm</t>
  </si>
  <si>
    <t>727281840</t>
  </si>
  <si>
    <t>Kabelové lože včetně podsypu, zhutnění a urovnání povrchu z písku nebo štěrkopísku tloušťky 10 cm nad kabel zakryté plastovými deskami, šířky lože přes 25 do 50 cm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</si>
  <si>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</si>
  <si>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200+10+10+5+5+10 "odkaz na přílohu č. C1.b-3.1, C1.b-3.2 a C1.b-6"</t>
  </si>
  <si>
    <t>102</t>
  </si>
  <si>
    <t>69311311</t>
  </si>
  <si>
    <t>pás varovný plný PE š 330mm s potiskem</t>
  </si>
  <si>
    <t>-1276320648</t>
  </si>
  <si>
    <t>(200+10+10+5+5+10)*2 "odkaz na přílohu č. C1.b-3.1, C1.b-3.2 a C1.b-6"</t>
  </si>
  <si>
    <t>103</t>
  </si>
  <si>
    <t>460560063</t>
  </si>
  <si>
    <t>Zásyp rýh ručně šířky 40 cm, hloubky 80 cm, z horniny třídy 3</t>
  </si>
  <si>
    <t>-552031197</t>
  </si>
  <si>
    <t>Zásyp kabelových rýh ručně s uložením výkopku ve vrstvách včetně zhutnění a urovnání povrchu šířky 40 cm hloubky 80 cm, v hornině třídy 3</t>
  </si>
  <si>
    <t>200+10+10+5+5+10 "odkaz na přílohu č. C1.b-3.1 a C1.b-3.2"</t>
  </si>
  <si>
    <t>104</t>
  </si>
  <si>
    <t>460600061</t>
  </si>
  <si>
    <t>Odvoz suti a vybouraných hmot do 1 km</t>
  </si>
  <si>
    <t>t</t>
  </si>
  <si>
    <t>-2000827797</t>
  </si>
  <si>
    <t>Přemístění (odvoz) horniny, suti a vybouraných hmot odvoz suti a vybouraných hmot do 1 km</t>
  </si>
  <si>
    <t xml:space="preserve">Poznámka k souboru cen:_x000d_
1. V cenách -0021 až -0031 nejsou započteny místní poplatky za uložení výkopku na řízenou skládku._x000d_
2. V cenách -0041 až -0071 nejsou započteny poplatky za uložení suti na řízenou skládku a recyklaci._x000d_
</t>
  </si>
  <si>
    <t>(200+10+10+5+5+10+10+10+10+5)*0,3*0,3*2,2 "přebytek zeminy po pískovém loži"</t>
  </si>
  <si>
    <t>105</t>
  </si>
  <si>
    <t>460600071</t>
  </si>
  <si>
    <t>Příplatek k odvozu suti a vybouraných hmot za každý další 1 km</t>
  </si>
  <si>
    <t>-392999744</t>
  </si>
  <si>
    <t>Přemístění (odvoz) horniny, suti a vybouraných hmot odvoz suti a vybouraných hmot Příplatek k ceně za každý další i započatý 1 km</t>
  </si>
  <si>
    <t>106</t>
  </si>
  <si>
    <t>460620013</t>
  </si>
  <si>
    <t>Provizorní úprava terénu se zhutněním, v hornině tř 3</t>
  </si>
  <si>
    <t>-219596365</t>
  </si>
  <si>
    <t>Úprava terénu provizorní úprava terénu včetně odkopání drobných nerovností a zásypu prohlubní se zhutněním, v hornině třídy 3</t>
  </si>
  <si>
    <t xml:space="preserve">Poznámka k souboru cen:_x000d_
1. V cenách -0002 až -0003 nejsou zahrnuty dodávku drnů. Tato se oceňuje ve specifikaci._x000d_
2. V cenách -0022 až -0028 nejsou zahrnuty náklady na dodávku obrubníků. Tato dodávka se oceňuje ve specifikaci._x000d_
</t>
  </si>
  <si>
    <t>(200+10+10+5+5+10)*2</t>
  </si>
  <si>
    <t>(10+10+10+5)*0,6</t>
  </si>
  <si>
    <t>107</t>
  </si>
  <si>
    <t>460650041</t>
  </si>
  <si>
    <t>Zřízení podkladní vrstvy vozovky a chodníku ze štěrkopísku se zhutněním tloušťky do 5 cm</t>
  </si>
  <si>
    <t>584008151</t>
  </si>
  <si>
    <t>Vozovky a chodníky zřízení podkladní vrstvy včetně rozprostření a úpravy podkladu ze štěrkopísku, včetně zhutnění, tloušťky do 5 cm</t>
  </si>
  <si>
    <t>108</t>
  </si>
  <si>
    <t>587211000</t>
  </si>
  <si>
    <t>asfaltový recyklát</t>
  </si>
  <si>
    <t>255122368</t>
  </si>
  <si>
    <t>(200+10+10+5+5+10)*2*0,05*2,7 "odkaz na přílohu č. C1.b-3.1, C1.b-3.2 a C1.b-6"</t>
  </si>
  <si>
    <t>109</t>
  </si>
  <si>
    <t>460650052</t>
  </si>
  <si>
    <t>Zřízení podkladní vrstvy vozovky a chodníku ze štěrkodrti se zhutněním tloušťky do 10 cm</t>
  </si>
  <si>
    <t>578990885</t>
  </si>
  <si>
    <t>Vozovky a chodníky zřízení podkladní vrstvy včetně rozprostření a úpravy podkladu ze štěrkodrti, včetně zhutnění, tloušťky přes 5 do 10 cm</t>
  </si>
  <si>
    <t>110</t>
  </si>
  <si>
    <t>58343810</t>
  </si>
  <si>
    <t>kamenivo drcené hrubé frakce 4/8</t>
  </si>
  <si>
    <t>951964444</t>
  </si>
  <si>
    <t>64,8*1,2 'Přepočtené koeficientem množství</t>
  </si>
  <si>
    <t>111</t>
  </si>
  <si>
    <t>460650043</t>
  </si>
  <si>
    <t>Zřízení podkladní vrstvy vozovky a chodníku ze štěrkopísku se zhutněním tloušťky do 15 cm</t>
  </si>
  <si>
    <t>-1503313763</t>
  </si>
  <si>
    <t>Vozovky a chodníky zřízení podkladní vrstvy včetně rozprostření a úpravy podkladu ze štěrkopísku, včetně zhutnění, tloušťky přes 10 do 15 cm</t>
  </si>
  <si>
    <t>(200+10+10+5+5+10)*2 "chodníky"</t>
  </si>
  <si>
    <t>(10+10+10+5)*0,6*2 "komunikace"</t>
  </si>
  <si>
    <t>112</t>
  </si>
  <si>
    <t>58344197</t>
  </si>
  <si>
    <t>štěrkodrť frakce 0/63</t>
  </si>
  <si>
    <t>501260826</t>
  </si>
  <si>
    <t>(200+10+10+5+5+10)*2*0,15*2,7 "chodníky"</t>
  </si>
  <si>
    <t>(10+10+10+5)*0,6*2*0,15*2,7 "komunikace"</t>
  </si>
  <si>
    <t>113</t>
  </si>
  <si>
    <t>460650081</t>
  </si>
  <si>
    <t>Zřízení podkladní vrstvy vozovky a chodníku z betonu prostého tloušťky do 10 cm</t>
  </si>
  <si>
    <t>-440538274</t>
  </si>
  <si>
    <t>Vozovky a chodníky zřízení podkladní vrstvy včetně rozprostření a úpravy podkladu z betonu prostého, včetně rozprostření, tloušťky do 10 cm</t>
  </si>
  <si>
    <t>(10+10+10+5)*0,6 "komunikace"</t>
  </si>
  <si>
    <t>114</t>
  </si>
  <si>
    <t>460650162</t>
  </si>
  <si>
    <t>Kladení dlažby z dlaždic betonových tvarovaných a zámkových do lože z kameniva těženého</t>
  </si>
  <si>
    <t>292055199</t>
  </si>
  <si>
    <t>Vozovky a chodníky kladení dlažby včetně spárování, do lože z kameniva těženého z dlaždic betonových tvarovaných nebo zámkových</t>
  </si>
  <si>
    <t>(200+10+10+5+5+10)*2 "odkaz na přílohu č. C1.b-3.1, C1.b-3.2"</t>
  </si>
  <si>
    <t>115</t>
  </si>
  <si>
    <t>59245018</t>
  </si>
  <si>
    <t>dlažba tvar obdélník betonová 200x100x60mm přírodní</t>
  </si>
  <si>
    <t>-665651254</t>
  </si>
  <si>
    <t>(200+10+10+5+5+10)*2*0,2 "20 % nový materiál"</t>
  </si>
  <si>
    <t>116</t>
  </si>
  <si>
    <t>460650176</t>
  </si>
  <si>
    <t>Očištění dlaždic betonových tvarovaných nebo zámkových z rozebraných dlažeb</t>
  </si>
  <si>
    <t>472753837</t>
  </si>
  <si>
    <t>Vozovky a chodníky očištění vybouraných kostek nebo dlaždic od spojovacího materiálu s původní výplní spár kamenivem, s odklizením a uložením očištěného materiálu na vzdálenost 3 m z dlaždic betonových tvarovaných nebo zámkových</t>
  </si>
  <si>
    <t>117</t>
  </si>
  <si>
    <t>460030193</t>
  </si>
  <si>
    <t>Řezání podkladu nebo krytu živičného tloušťky do 15 cm</t>
  </si>
  <si>
    <t>1632480905</t>
  </si>
  <si>
    <t>Přípravné terénní práce řezání spár v podkladu nebo krytu živičném, tloušťky přes 10 do 15 cm</t>
  </si>
  <si>
    <t>2*(10+10+10+5) "odkaz na přílohu č. C1.b-3.1, C1.b-3.2"</t>
  </si>
  <si>
    <t>118</t>
  </si>
  <si>
    <t>460650912</t>
  </si>
  <si>
    <t>Vyspravení krytu komunikací po překopech kamenivem obalovaným asfaltem tl 6 cm</t>
  </si>
  <si>
    <t>-361917671</t>
  </si>
  <si>
    <t>Vozovky a chodníky vyspravení krytu komunikací bezesparých po překopech pro pokládání kabelů, včetně rozprostření, urovnání a zhutnění podkladu kamenivem obalovaným asfaltem tloušťky 6 cm</t>
  </si>
  <si>
    <t>(10+10+10+5)*0,6 "odkaz na přílohu č. C1.b-3.1, C1.b-3.2"</t>
  </si>
  <si>
    <t>119</t>
  </si>
  <si>
    <t>58942431</t>
  </si>
  <si>
    <t>beton asfaltový vrstva obrusná ACO 8 pojivo asfalt 50/70</t>
  </si>
  <si>
    <t>157487560</t>
  </si>
  <si>
    <t>(10+10+10+5)*0,04*1*2,8 "odkaz na přílohu č. C1.b-3.1, C1.b-3.2"</t>
  </si>
  <si>
    <t>120</t>
  </si>
  <si>
    <t>460650913</t>
  </si>
  <si>
    <t>-1747888676</t>
  </si>
  <si>
    <t>Vozovky a chodníky vyspravení krytu komunikací bezesparých po překopech pro pokládání kabelů, včetně rozprostření, urovnání a zhutnění podkladu kamenivem obalovaným asfaltem tloušťky 8 cm</t>
  </si>
  <si>
    <t>(10+10+10+5)*0,8*2 "odkaz na přílohu č. C1.b-3.1, C1.b-3.2"</t>
  </si>
  <si>
    <t>121</t>
  </si>
  <si>
    <t>58942406</t>
  </si>
  <si>
    <t>beton asfaltový vrstva obrusná ACO 11+ pojivo asfalt 50/70</t>
  </si>
  <si>
    <t>1801593420</t>
  </si>
  <si>
    <t>(10+10+10+5)*0,8*0,08*2,8 "odkaz na přílohu č. C1.b-3.1, C1.b-3.2"</t>
  </si>
  <si>
    <t>122</t>
  </si>
  <si>
    <t>11162550</t>
  </si>
  <si>
    <t>emulze asfaltová spojovací</t>
  </si>
  <si>
    <t>-2010006181</t>
  </si>
  <si>
    <t>123</t>
  </si>
  <si>
    <t>58943125</t>
  </si>
  <si>
    <t>beton asfaltový podkladní ACP 22+ pojivo asfalt 50/70</t>
  </si>
  <si>
    <t>-689963275</t>
  </si>
  <si>
    <t>124</t>
  </si>
  <si>
    <t>460030194.R01</t>
  </si>
  <si>
    <t>Opravy živičných povrchů místních komunikací a zalití spár asfaltovou emulzí</t>
  </si>
  <si>
    <t>-1332686277</t>
  </si>
  <si>
    <t>125</t>
  </si>
  <si>
    <t>460680242.R01</t>
  </si>
  <si>
    <t>Vybourání otvorů ve zdivu železobetonovém plochy do 0,25 m2, tloušťky do 30 cm</t>
  </si>
  <si>
    <t>782584078</t>
  </si>
  <si>
    <t>Protažení HDPE trubky 40/33 stávající chráničkou pod komunikací v hloubce cca 1,0 m</t>
  </si>
  <si>
    <t xml:space="preserve">Poznámka k souboru cen:_x000d_
1. V cenách -0011 až -0013 nejsou započteny náklady na dodávku tvárnic. Tato dodávka se oceňuje ve specifikaci._x000d_
</t>
  </si>
  <si>
    <t>Zemní práce</t>
  </si>
  <si>
    <t>126</t>
  </si>
  <si>
    <t>119002121</t>
  </si>
  <si>
    <t>Přechodová lávka délky do 2 m včetně zábradlí pro zabezpečení výkopu zřízení</t>
  </si>
  <si>
    <t>512</t>
  </si>
  <si>
    <t>421573287</t>
  </si>
  <si>
    <t>Pomocné konstrukce při zabezpečení výkopu vodorovné pochozí přechodová lávka délky do 2 m včetně zábradlí zřízení</t>
  </si>
  <si>
    <t xml:space="preserve">Poznámka k souboru cen:_x000d_
1. V ceně zřízení -2121, -2131, -2411, -3211, -3212, -3213, -3215, -3217, -3121, -3223, -3227 jsou započteny i náklady na opotřebení._x000d_
2. V ceně zřízení mobilního oplocení -3211, -3213, -3217, -3223, -3227 je zahrnuto i opotřebení betonové patky, vzpěry, spojky._x000d_
3. Položku -2411 lze použít pouze pro šířku výkopu do 1,0 m._x000d_
4. V položce -3131 jsou započteny i náklady na dřevěný sloupek._x000d_
5. U položek -2311, -4111, -4121 je uvažováno se 100% opotřebením. Bezpečný vlez nebo výlez se zpravidla umisťuje po 20 m délky výkopu._x000d_
6. Položky tohoto souboru cen jsou určeny k ocenění pomocných konstrukcí sloužících k zabezpečení výkopů (BOZP) na veřejných prostranstvích (v obcích, na komunikacích apod.). Položky nelze užít k ocenění zařízení staveniště, pokud se toto oceňuje pomocí VRN._x000d_
</t>
  </si>
  <si>
    <t>4 "odkaz na přílohu č. C1.b-3.1, C1.b-3.2"</t>
  </si>
  <si>
    <t>127</t>
  </si>
  <si>
    <t>119002122</t>
  </si>
  <si>
    <t>Přechodová lávka délky do 2 m včetně zábradlí pro zabezpečení výkopu odstranění</t>
  </si>
  <si>
    <t>-2026597671</t>
  </si>
  <si>
    <t>Pomocné konstrukce při zabezpečení výkopu vodorovné pochozí přechodová lávka délky do 2 m včetně zábradlí odstranění</t>
  </si>
  <si>
    <t>95250800</t>
  </si>
  <si>
    <t>nájem za 8 až 28 dnů lávky přechodové 2000x900 zábradlí v 1000mm</t>
  </si>
  <si>
    <t>-1434259290</t>
  </si>
  <si>
    <t>28 "odkaz na přílohu č. C1.b-3.1, C1.b-3.2"</t>
  </si>
  <si>
    <t>129</t>
  </si>
  <si>
    <t>119003227</t>
  </si>
  <si>
    <t>Mobilní plotová zábrana vyplněná dráty výšky do 2,2 m pro zabezpečení výkopu zřízení</t>
  </si>
  <si>
    <t>749215720</t>
  </si>
  <si>
    <t>Pomocné konstrukce při zabezpečení výkopu svislé ocelové mobilní oplocení, výšky do 2,2 m panely vyplněné dráty zřízení</t>
  </si>
  <si>
    <t>3,5*50 "odkaz na přílohu č. C1.b-3.1, C1.b-3.2"</t>
  </si>
  <si>
    <t>130</t>
  </si>
  <si>
    <t>119003228</t>
  </si>
  <si>
    <t>Mobilní plotová zábrana vyplněná dráty výšky do 2,2 m pro zabezpečení výkopu odstranění</t>
  </si>
  <si>
    <t>-249552699</t>
  </si>
  <si>
    <t>Pomocné konstrukce při zabezpečení výkopu svislé ocelové mobilní oplocení, výšky do 2,2 m panely vyplněné dráty odstranění</t>
  </si>
  <si>
    <t>131</t>
  </si>
  <si>
    <t>95250820</t>
  </si>
  <si>
    <t>nájem kus/měsíc dílce plotové-europloty, standardní panel medium 3500x2000mm</t>
  </si>
  <si>
    <t>442177591</t>
  </si>
  <si>
    <t>50 "odkaz na přílohu č. C1.b-3.1, C1.b-3.2"</t>
  </si>
  <si>
    <t>132</t>
  </si>
  <si>
    <t>130001101</t>
  </si>
  <si>
    <t>Příplatek za ztížení vykopávky v blízkosti podzemního vedení</t>
  </si>
  <si>
    <t>M3</t>
  </si>
  <si>
    <t>204826291</t>
  </si>
  <si>
    <t>Příplatek k cenám hloubených vykopávek za ztížení vykopávky v blízkosti podzemního vedení nebo výbušnin pro jakoukoliv třídu horniny</t>
  </si>
  <si>
    <t xml:space="preserve">Poznámka k souboru cen:_x000d_
1. Cena je určena:_x000d_
a) i pro soubor cen 123 . 0-21 Vykopávky zářezů se šikmými stěnami pro podzemní vedení části A 02,_x000d_
b) pro podzemní vedení procházející hloubenou vykopávkou nebo uložené ve stěně výkopu při jakékoliv hloubce vedení pod původním terénem nebo jeho výšce nade dnem výkopu a jakémkoliv směru vedení ke stranám výkopu;_x000d_
c) pro výbušniny nezaložené dodavatelem._x000d_
2. Cenu lze použít i tehdy, narazí-li se na vedení nebo výbušninu až při vykopávce a to pro zbývající objem výkopu, který je projektantem nebo investorem označen, v němž by toto nebo jiné nepředvídané vedení nebo výbušnina mohlo být uloženo. Toto ustanovení neplatí pro objem hornin tř. 6 a 7._x000d_
3. Cenu nelze použít pro ztížení vykopávky v blízkosti podzemních vedení nebo výbušnin, u nichž je projektem zakázáno použít při vykopávce kovové nástroje nebo nářadí._x000d_
4. Množství ztížení vykopávky v blízkosti_x000d_
a) podzemního vedení, jehož půdorysná a výšková poloha_x000d_
- je v projektu uvedena, se určí jako objem myšleného hranolu, jehož průřez je pravidelný čtyřúhelník jehož horní vodorovná a obě svislé strany jsou ve vzdálenosti 0,5 m a dolní vodorovná hrana ve vzdálenosti 1 m od přilehlého vnějšího líce vedení, příp. jeho obalu a délka se rovná osové délce vedení ve výkopišti nebo délce vedení ve stěně výkopu. Vymezí-li projekt větší prostor, v němž je nutno při vykopávce postupovat opatrně, lze použít cena pro celý objem výkopu v tomto prostoru. Od takto zjištěného množství se odečítá objem vedení i s příp. se vyskytujícím obalem;_x000d_
- není v projektu uvedena, avšak která podle projektu nebo sdělení investora jsou pravděpodobně ve výkopišti uložena, se rovná objemu výkopu, který je projektantem nebo investorem označen._x000d_
b) výbušniny, určí vždy projektant nebo investor, ať je v projektu uvedeno či neuvedeno._x000d_
5. Je-li vedení uloženo ve výkopišti tak, že se vykopávka v celém výše popsaném objemu nevykopává, např. blízko stěn nebo dna výkopu, oceňuje se ztížení vykopávky jen pro tu část objemu, v níž se ztížená vykopávka provádí._x000d_
6. Jsou-li ve výkopišti dvě vedení položena tak blízko sebe, že se výše uvedené objemy pro obě vedení pronikají, určí se množství ztížení vykopávky tak, aby se pronik započetl jen jednou._x000d_
7. Objem ztížení vykopávky se od celkového objemu výkopu neodečítá._x000d_
8. Dočasné zajištění různých podzemních vedení ve výkopišti se oceňuje cenami souboru cen 119 00-14 Dočasné zajištění podzemního potrubí nebo vedení ve výkopišti._x000d_
</t>
  </si>
  <si>
    <t>(200+10+10+5+5+10)*0,7*0,8</t>
  </si>
  <si>
    <t>Ostatní konstrukce a práce-bourání</t>
  </si>
  <si>
    <t>133</t>
  </si>
  <si>
    <t>945412112</t>
  </si>
  <si>
    <t>Teleskopická hydraulická montážní plošina v zdvihu do 21 m</t>
  </si>
  <si>
    <t>den</t>
  </si>
  <si>
    <t>-848790829</t>
  </si>
  <si>
    <t>2 "montáž a seřízení kamer"</t>
  </si>
  <si>
    <t>134</t>
  </si>
  <si>
    <t>945412114</t>
  </si>
  <si>
    <t>Traktorbagr rýpadlo-nakladač</t>
  </si>
  <si>
    <t>4240485</t>
  </si>
  <si>
    <t>Poznámka k položce:_x000d_
pomocné zemní práce, výkopy, sondy, přesun materiálu aj.</t>
  </si>
  <si>
    <t>10 "pomocné práce při obnažování stávajících chrániček, převoz materiálů po steništi apod."</t>
  </si>
  <si>
    <t>HZS</t>
  </si>
  <si>
    <t>Hodinové zúčtovací sazby</t>
  </si>
  <si>
    <t>135</t>
  </si>
  <si>
    <t>HZS1292</t>
  </si>
  <si>
    <t>Hodinová zúčtovací sazba stavební dělník</t>
  </si>
  <si>
    <t>1080437560</t>
  </si>
  <si>
    <t>Hodinové zúčtovací sazby profesí HSV zemní a pomocné práce stavební dělník</t>
  </si>
  <si>
    <t>8 "Protažení HDPE trubky 40/33 stávající chráničkou pod komunikací v hloubce cca 1,0 m"</t>
  </si>
  <si>
    <t>24 "sondy pro lokalizaci stávajících rezervních chrániček"</t>
  </si>
  <si>
    <t>136</t>
  </si>
  <si>
    <t>HZS1301</t>
  </si>
  <si>
    <t>Hodinová zúčtovací sazba zedník</t>
  </si>
  <si>
    <t>465153235</t>
  </si>
  <si>
    <t>Hodinové zúčtovací sazby profesí HSV provádění konstrukcí zedník</t>
  </si>
  <si>
    <t>16 "Vybourání prostupů stěnou vnitřní včetně zednického zapravení - uvedení do původního stavu"</t>
  </si>
  <si>
    <t xml:space="preserve">32 "uvedení vnitřního prostoru do původního stavu  - zapravení stavebních otvorů, omítka, štuky, malba"</t>
  </si>
  <si>
    <t>137</t>
  </si>
  <si>
    <t>HZS2311</t>
  </si>
  <si>
    <t>Hodinová zúčtovací sazba malíř, natěrač, lakýrník</t>
  </si>
  <si>
    <t>-115701003</t>
  </si>
  <si>
    <t>Hodinové zúčtovací sazby profesí PSV úpravy povrchů a podlahy malíř, natěrač, lakýrník</t>
  </si>
  <si>
    <t>8*1</t>
  </si>
  <si>
    <t>138</t>
  </si>
  <si>
    <t>HZS3221</t>
  </si>
  <si>
    <t>Hodinová zúčtovací sazba technik-programátor slaboproudých zařízení</t>
  </si>
  <si>
    <t>-1365501554</t>
  </si>
  <si>
    <t>Hodinové zúčtovací sazby montáží technologických zařízení na stavebních objektech technik-programátor slaboproudých zařízení</t>
  </si>
  <si>
    <t>8*4</t>
  </si>
  <si>
    <t>139</t>
  </si>
  <si>
    <t>HZS3222</t>
  </si>
  <si>
    <t>Hodinová zúčtovací sazba technik-programátor slaboproudých zařízení odborný</t>
  </si>
  <si>
    <t>717865263</t>
  </si>
  <si>
    <t>Hodinové zúčtovací sazby montáží technologických zařízení na stavebních objektech technik-programátor slaboproudých zařízení odborný
Konfigurace, zprovoznění systému a ověření funkčnosti</t>
  </si>
  <si>
    <t>Poznámka k položce:_x000d_
Konfigurace, zprovoznění systému a ověření funkčnosti</t>
  </si>
  <si>
    <t>80 "Konfigurace, zprovoznění systému a ověření funkčnosti"</t>
  </si>
  <si>
    <t>24 "Zaškolení obsluhy"</t>
  </si>
  <si>
    <t>140</t>
  </si>
  <si>
    <t>HZS4211</t>
  </si>
  <si>
    <t>Hodinová zúčtovací sazba revizní technik</t>
  </si>
  <si>
    <t>271383680</t>
  </si>
  <si>
    <t>Hodinové zúčtovací sazby ostatních profesí revizní a kontrolní činnost revizní technik</t>
  </si>
  <si>
    <t>VRN</t>
  </si>
  <si>
    <t>Vedlejší rozpočtové náklady</t>
  </si>
  <si>
    <t>VRN1</t>
  </si>
  <si>
    <t>Průzkumné, geodetické a projektové práce</t>
  </si>
  <si>
    <t>141</t>
  </si>
  <si>
    <t>012103000</t>
  </si>
  <si>
    <t>Geodetické práce před výstavbou</t>
  </si>
  <si>
    <t>soubor</t>
  </si>
  <si>
    <t>1024</t>
  </si>
  <si>
    <t>1782201453</t>
  </si>
  <si>
    <t>Geodetické práce před výstavbou - vytýčení projektovaných zařízení a ostatních inženýrských sítí</t>
  </si>
  <si>
    <t>142</t>
  </si>
  <si>
    <t>012203000</t>
  </si>
  <si>
    <t>Geodetické práce při provádění stavby</t>
  </si>
  <si>
    <t>-2136628182</t>
  </si>
  <si>
    <t>143</t>
  </si>
  <si>
    <t>012303000</t>
  </si>
  <si>
    <t>Geodetické práce po výstavbě</t>
  </si>
  <si>
    <t>1588770395</t>
  </si>
  <si>
    <t>144</t>
  </si>
  <si>
    <t>013244000</t>
  </si>
  <si>
    <t>Dokumentace pro provádění stavby - realizační dokumentace stavby (RDS)</t>
  </si>
  <si>
    <t>537528935</t>
  </si>
  <si>
    <t>145</t>
  </si>
  <si>
    <t>013254000</t>
  </si>
  <si>
    <t>Dokumentace skutečného provedení stavby</t>
  </si>
  <si>
    <t>1303970785</t>
  </si>
  <si>
    <t>146</t>
  </si>
  <si>
    <t>013274000</t>
  </si>
  <si>
    <t>Pasportizace objektu před započetím prací</t>
  </si>
  <si>
    <t>1097585590</t>
  </si>
  <si>
    <t>VRN4</t>
  </si>
  <si>
    <t>Inženýrská činnost</t>
  </si>
  <si>
    <t>147</t>
  </si>
  <si>
    <t>045303000</t>
  </si>
  <si>
    <t>Koordinační činnost</t>
  </si>
  <si>
    <t>-1969250877</t>
  </si>
  <si>
    <t>Koordinační činnost s ostatními SO - SSZ, KAM, investor - ODKS, OVS OI, aj.</t>
  </si>
  <si>
    <t xml:space="preserve">D.b - Masarykovo  náměstí - KAM</t>
  </si>
  <si>
    <t>0,034*30</t>
  </si>
  <si>
    <t>286112520</t>
  </si>
  <si>
    <t>trubka KGEM s hrdlem 315X7,7X2M SN4KOEX,PVC</t>
  </si>
  <si>
    <t>-943929691</t>
  </si>
  <si>
    <t xml:space="preserve">1 "odkaz na přílohu č.  D.b-5"</t>
  </si>
  <si>
    <t>741375833</t>
  </si>
  <si>
    <t>Demontáž svítidla venkovního na stožáru přes 3 m se zachováním funkčnosti</t>
  </si>
  <si>
    <t>385937419</t>
  </si>
  <si>
    <t>Demontáž svítidel se zachováním funkčnosti venkovních na stožáru přes 3 m</t>
  </si>
  <si>
    <t xml:space="preserve">1 "odkaz na přílohu č.  D.b-3.1"</t>
  </si>
  <si>
    <t xml:space="preserve">1*20 "odkaz na přílohu č.  D.b-5"</t>
  </si>
  <si>
    <t xml:space="preserve">1 "odkaz na přílohu č.  D.b-1, D.b-3.1, D.b-5"</t>
  </si>
  <si>
    <t xml:space="preserve">1 "odkaz na přílohu č.  D.b-3.1 a D.b-5"</t>
  </si>
  <si>
    <t>1 "odkaz na přílohu č. D.b-1, D.b-3.1 a D.b-5"</t>
  </si>
  <si>
    <t>1 "odkaz na přílohu č. D.b-3.1 a D.b-5"</t>
  </si>
  <si>
    <t>210101234</t>
  </si>
  <si>
    <t>Propojení kabelů celoplastových spojkou do 1 kV venkovní smršťovací SVCZ 1 až 5 žíly do 4x25až35 mm2</t>
  </si>
  <si>
    <t>-1866525641</t>
  </si>
  <si>
    <t>Propojení kabelů nebo vodičů spojkou do 1 kV venkovní smršťovací kabelů celoplastových, počtu a průřezu žil do 4 x 25 až 35 mm2</t>
  </si>
  <si>
    <t>35436023</t>
  </si>
  <si>
    <t>spojka kabelová smršťovaná přímé do 1kV 91ah-22s 4x16-50mm, bez rozlišení Al nebo Cu vodiče, včetně lisovacích a tepeůně smrštitelných trubiček</t>
  </si>
  <si>
    <t>-1948251052</t>
  </si>
  <si>
    <t>2 "odkaz na přílohu č. D.b-1, D.b-3.1 a D.b-5"</t>
  </si>
  <si>
    <t>2 "odkaz na přílohu č. D.b-3.1 a D.b-5"</t>
  </si>
  <si>
    <t>40+5 "odkaz na přílohu č. D.b-3.1 a D.b-4"</t>
  </si>
  <si>
    <t>45*1,15 'Přepočtené koeficientem množství</t>
  </si>
  <si>
    <t>1*20 "odkaz na přílohu č. D.b-5"</t>
  </si>
  <si>
    <t>34111048</t>
  </si>
  <si>
    <t>kabel silový s Cu jádrem 1kV 3x6mm2</t>
  </si>
  <si>
    <t>10 "odkaz na přílohu č. D.b-5"</t>
  </si>
  <si>
    <t>210813035</t>
  </si>
  <si>
    <t>Montáž kabel Cu plný kulatý do 1 kV 4x16 mm2 uložený pevně (CYKY)</t>
  </si>
  <si>
    <t>-837574126</t>
  </si>
  <si>
    <t>Montáž izolovaných kabelů měděných do 1 kV bez ukončení plných a kulatých (CYKY, CHKE-R,...) uložených pevně počtu a průřezu žil 4x16 mm2</t>
  </si>
  <si>
    <t>34111080</t>
  </si>
  <si>
    <t>kabel silový s Cu jádrem 1kV 4x16mm2</t>
  </si>
  <si>
    <t>-971225526</t>
  </si>
  <si>
    <t>2*10 "odkaz na přílohu č. D.b-5"</t>
  </si>
  <si>
    <t>220180201</t>
  </si>
  <si>
    <t>Zatažení do tvárnicové tratě kabelu hmotnosti do 2 kg/m</t>
  </si>
  <si>
    <t>-1276057531</t>
  </si>
  <si>
    <t>Zatažení kabelu do tvárnicové tratě včetně přípravných a závěrečných prací, úpravy kabelových konců, kontroly izolačního stavu kabelu, pročištění a zakalibrování otvoru, namazání kabelu vazelínou, uzavření kabelových konců a práce s kabelovým bubnem, postavení a zrušení výstražných značek do hmotnosti do 2 kg/m</t>
  </si>
  <si>
    <t xml:space="preserve">Poznámka k souboru cen:_x000d_
1. V cenách -0201 až -0205 jsou započteny i náklady na:_x000d_
a) přistavení a manipulaci kabelového bubnu,_x000d_
b) odříznutí a ruční zatažení kabelu do tvárnicové trasy._x000d_
</t>
  </si>
  <si>
    <t>100"odkaz na přílohu č. D.b-5"</t>
  </si>
  <si>
    <t>100 "odkaz na přílohu č. D.b-5"</t>
  </si>
  <si>
    <t>100*1,15 'Přepočtené koeficientem množství</t>
  </si>
  <si>
    <t>1*4+6</t>
  </si>
  <si>
    <t>226411270.R01</t>
  </si>
  <si>
    <t>D+M tepelně smrštitelné trubičky zž 1,0 m pro uzemnění</t>
  </si>
  <si>
    <t>ks</t>
  </si>
  <si>
    <t>1174706442</t>
  </si>
  <si>
    <t>2 "odkaz na přílohu č. D.b-3.1"</t>
  </si>
  <si>
    <t>1255565162</t>
  </si>
  <si>
    <t>-120745109</t>
  </si>
  <si>
    <t>203359514</t>
  </si>
  <si>
    <t>30+5</t>
  </si>
  <si>
    <t>1635024941</t>
  </si>
  <si>
    <t>(30+5)*1,05</t>
  </si>
  <si>
    <t>36,75*1,2 'Přepočtené koeficientem množství</t>
  </si>
  <si>
    <t>716145885</t>
  </si>
  <si>
    <t>1371515239</t>
  </si>
  <si>
    <t>5 "odkaz na přílohu č. D.b-3.1"</t>
  </si>
  <si>
    <t>326029608</t>
  </si>
  <si>
    <t>376950812</t>
  </si>
  <si>
    <t>432567753</t>
  </si>
  <si>
    <t>2*7*(40+140+20) "odkaz na přílohu č. D.b-4"</t>
  </si>
  <si>
    <t>2800*1,15 'Přepočtené koeficientem množství</t>
  </si>
  <si>
    <t>-2000665521</t>
  </si>
  <si>
    <t>10+10 "odkaz na přílohu č. D.b-4"</t>
  </si>
  <si>
    <t>34571060.M01</t>
  </si>
  <si>
    <t>Svazek mikrotrubiček (MT) HDPE 7x 12/8 mm</t>
  </si>
  <si>
    <t>2*(25+25) "odkaz na přílohu č. D.b-4"</t>
  </si>
  <si>
    <t>4*2 "nové mikrotrubičky"</t>
  </si>
  <si>
    <t>2800/1000+1 "Mikrotrubičky HDPE"</t>
  </si>
  <si>
    <t>Poznámka k položce:_x000d_
Pozici odsouhlasit OVS OI Města Třebíč.</t>
  </si>
  <si>
    <t>3 "odkaz na přílohu č. D.b-3.1 - pozice odsouhlasit s OVS OI"</t>
  </si>
  <si>
    <t>1908877278</t>
  </si>
  <si>
    <t>562411201</t>
  </si>
  <si>
    <t>spojka na optické vedení HDPE 12, certifikovaná</t>
  </si>
  <si>
    <t>spojka mikrotrubičky HDPE 12 mm, certifikovaná</t>
  </si>
  <si>
    <t>14*4</t>
  </si>
  <si>
    <t>562411301</t>
  </si>
  <si>
    <t>koncovka na optické vedení mikrotruničku HDPE 12, certifikovaná</t>
  </si>
  <si>
    <t>7*2*9</t>
  </si>
  <si>
    <t>2 "odkaz na přílohu č. D.b-3.1, D.b-4 a D.b-5"</t>
  </si>
  <si>
    <t>460520172</t>
  </si>
  <si>
    <t>Montáž trubek ochranných plastových ohebných do 50 mm uložených do rýhy</t>
  </si>
  <si>
    <t>-1434621533</t>
  </si>
  <si>
    <t>Montáž trubek ochranných uložených volně do rýhy plastových ohebných, vnitřního průměru přes 32 do 50 mm</t>
  </si>
  <si>
    <t>34571351</t>
  </si>
  <si>
    <t>trubka elektroinstalační ohebná dvouplášťová korugovaná (chránička) D 41/50mm, HDPE+LDPE</t>
  </si>
  <si>
    <t>-1710965814</t>
  </si>
  <si>
    <t>40+60 "odkaz na přílohu č. D.b-4"</t>
  </si>
  <si>
    <t>100*1,2 'Přepočtené koeficientem množství</t>
  </si>
  <si>
    <t>1704538085</t>
  </si>
  <si>
    <t>34571353</t>
  </si>
  <si>
    <t>trubka elektroinstalační ohebná dvouplášťová korugovaná (chránička) D 61/75mm, HDPE+LDPE</t>
  </si>
  <si>
    <t>1961845421</t>
  </si>
  <si>
    <t>2*10 "odkaz na přílohu č. D.b-4"</t>
  </si>
  <si>
    <t>575 "odkaz na přílohu č. D.b-3.1 a D.b-5"</t>
  </si>
  <si>
    <t>575*1,2 'Přepočtené koeficientem množství</t>
  </si>
  <si>
    <t>100 "odkaz na přílohu č. D.b-3.1 a D.b-5"</t>
  </si>
  <si>
    <t>1 "odkaz na přílohu č. D.b-1, D.b-3.1, D.b-4 a D.b-5"</t>
  </si>
  <si>
    <t>357116610.M07</t>
  </si>
  <si>
    <t>Optický rozbočovač – Splitter 1:16 pro pasivní optické sítě GPON (ITU-T G.984)</t>
  </si>
  <si>
    <t>1826261004</t>
  </si>
  <si>
    <t>55172114</t>
  </si>
  <si>
    <t>zdroj napájecí na lištu 230V AC/24V AC, min. 24 VA (1 A)</t>
  </si>
  <si>
    <t>698550099</t>
  </si>
  <si>
    <t>1 "odkaz na přílohu č. D.b-1 a D.b-5"</t>
  </si>
  <si>
    <t>220960003</t>
  </si>
  <si>
    <t>Montáž stožáru nebo sloupku výložníkového zapušťěného</t>
  </si>
  <si>
    <t>594969017</t>
  </si>
  <si>
    <t>Montáž stožáru nebo sloupku včetně postavení stožáru, usazení nebo zabetonování základu, zatažení kabelu do stožáru, připojení kabelu, připojení uzemnění vyložníkového zapuštěného</t>
  </si>
  <si>
    <t xml:space="preserve">Poznámka k souboru cen:_x000d_
1. V cenách 220 96 -0002 až -0004 nejsou započteny náklady na dodávku základové desky._x000d_
</t>
  </si>
  <si>
    <t>1 "odkaz na přílohu č. D.b-3.1"</t>
  </si>
  <si>
    <t>220960005</t>
  </si>
  <si>
    <t>Montáž výložníku na stožár</t>
  </si>
  <si>
    <t>-498165586</t>
  </si>
  <si>
    <t>Montáž stožáru nebo sloupku včetně postavení stožáru, usazení nebo zabetonování základu, zatažení kabelu do stožáru, připojení kabelu, připojení uzemnění příslušenství na stožár výložníku</t>
  </si>
  <si>
    <t>31674108</t>
  </si>
  <si>
    <t>stožár osvětlovací uličníí silnostěnný pro vysoká zatížení, jm. výšky 9 m, žárově zinkovaný zevnitř i vně s termoplastovou ochranou spodní částí po spodní okraj dvířek elektro-výzbroje; přizpůsobit vrchol stožáru stávajícímu výložníku VO</t>
  </si>
  <si>
    <t>278613774</t>
  </si>
  <si>
    <t>31674005.R02</t>
  </si>
  <si>
    <t>Výložník atypický jednoduchý, žárově zinkovaný zevnitř i vně, kotven přírubou na silnostěnný osvětlovací stožár uliční ve výšce 6 m nad niveletou terénu, vyložení 2000mm</t>
  </si>
  <si>
    <t>-51468327</t>
  </si>
  <si>
    <t>220960003-D</t>
  </si>
  <si>
    <t xml:space="preserve">Demontáž stožáru nebo sloupku včetně odvozu stožáru na místo určení investorem do 10 km, demontáž základové konstrukce, bezpečné odpojení kabeláže tak aby nedošlo k jejímu poškození, odipojení uzemnění </t>
  </si>
  <si>
    <t>-1641492636</t>
  </si>
  <si>
    <t>Demontáž stožáru nebo sloupku včetně odvozu stožáru na místo určení investorem do 10 km, demontáž základové konstrukce, bezpečné odpojení kabeláže tak aby nedošlo k jejímu poškození, odipojení uzemnění. Není přípustná noční odstávka sstávající soustavy VO.</t>
  </si>
  <si>
    <t>Přidružený materiál jako jsou mimo jiné:
- Výrobní dokumentace stožárů a výložníků
- Drobný spojovací a kotvicí materiál
- Náklady na čerpání vody z výkopů
- Obnovení / rekonstrukce výkopu po nebo při nepříznivých klimatických podmínkách tak, aby bylo zajištěno vzorové uložení technické infrastruktury a podklad komunikací byl náležitě zhutněn užitím suchého zásypového materiálu
- Soustavné udržování dopravního značení
- Udržování přechodových lávek a oplocení staveniště</t>
  </si>
  <si>
    <t>-2135912519</t>
  </si>
  <si>
    <t>2*2 "odkaz na přílohu č. D.b-3.1"</t>
  </si>
  <si>
    <t>-433319532</t>
  </si>
  <si>
    <t>87692710</t>
  </si>
  <si>
    <t>-748298673</t>
  </si>
  <si>
    <t>1772175449</t>
  </si>
  <si>
    <t>-2042916992</t>
  </si>
  <si>
    <t>(30+5)*2 "odkaz na přílohu č. D.b-3.1"</t>
  </si>
  <si>
    <t>460150043</t>
  </si>
  <si>
    <t>Hloubení kabelových zapažených i nezapažených rýh ručně š 40 cm, hl 60 cm, v hornině tř 3</t>
  </si>
  <si>
    <t>Hloubení zapažených i nezapažených kabelových rýh ručně včetně urovnání dna s přemístěním výkopku do vzdálenosti 3 m od okraje jámy nebo naložením na dopravní prostředek šířky 40 cm, hloubky 60 cm, v hornině třídy 3</t>
  </si>
  <si>
    <t>30+5 "odkaz na přílohu č. D.b-3.1, D.b-7 a D.b-8"</t>
  </si>
  <si>
    <t>460560043</t>
  </si>
  <si>
    <t>Zásyp rýh ručně šířky 40 cm, hloubky 60 cm, z horniny třídy 3</t>
  </si>
  <si>
    <t>Zásyp kabelových rýh ručně s uložením výkopku ve vrstvách včetně zhutnění a urovnání povrchu šířky 40 cm hloubky 60 cm, v hornině třídy 3</t>
  </si>
  <si>
    <t>(30+5)*2 "odkaz na přílohu č. D.b-3.1, D.b-7 a D.b-8"</t>
  </si>
  <si>
    <t>460050703</t>
  </si>
  <si>
    <t>Hloubení nezapažených jam pro stožáry veřejného osvětlení ručně v hornině tř 3</t>
  </si>
  <si>
    <t>-1934027722</t>
  </si>
  <si>
    <t>Hloubení nezapažených jam ručně pro stožáry s přemístěním výkopku do vzdálenosti 3 m od okraje jámy nebo naložením na dopravní prostředek, včetně zásypu, zhutnění a urovnání povrchu veřejného osvětlení včetně odstranění krytu a podkladu komunikace, v hornině třídy 3</t>
  </si>
  <si>
    <t xml:space="preserve">Poznámka k souboru cen:_x000d_
1. Ceny hloubení jam v hornině třídy 6 a 7 jsou stanoveny za použití pneumatického kladiva._x000d_
</t>
  </si>
  <si>
    <t>1 "odkaz na přílohu č. D.b-3.1 a D.b-6"</t>
  </si>
  <si>
    <t>460080014</t>
  </si>
  <si>
    <t>Základové konstrukce z monolitického betonu C 16/20 bez bednění</t>
  </si>
  <si>
    <t>m3</t>
  </si>
  <si>
    <t>148711097</t>
  </si>
  <si>
    <t>Základové konstrukce základ bez bednění do rostlé zeminy z monolitického betonu tř. C 16/20</t>
  </si>
  <si>
    <t>1*(1,7*1,2*1,2) "odkaz na přílohu č. D.b-3.1 a D.b-6"</t>
  </si>
  <si>
    <t>460080042</t>
  </si>
  <si>
    <t>Výztuž základových konstrukcí betonářskou ocelí 10 505</t>
  </si>
  <si>
    <t>1153808668</t>
  </si>
  <si>
    <t>Základové konstrukce výztuž základové konstrukce z betonářské oceli 10505</t>
  </si>
  <si>
    <t>1*0,025</t>
  </si>
  <si>
    <t>1*1,7*0,8*0,8*2,7 "vybourná suť po demontovaném základu stožáru VO"</t>
  </si>
  <si>
    <t>(30+5)*0,3*0,3*2,2 "přebytek zeminy po pískovém loži"</t>
  </si>
  <si>
    <t>1*1,7*1,2*1,2*2,2 "přebytek zeminy po základových jámách pro stožáry"</t>
  </si>
  <si>
    <t>(30+5)*2 "chodníky"</t>
  </si>
  <si>
    <t>(30+5)*2*0,15*2,7 "chodníky"</t>
  </si>
  <si>
    <t>-297274431</t>
  </si>
  <si>
    <t>180215866</t>
  </si>
  <si>
    <t>(30+5)*2*0,05*2,7</t>
  </si>
  <si>
    <t>9,45*1,2 'Přepočtené koeficientem množství</t>
  </si>
  <si>
    <t>(30+5)*2</t>
  </si>
  <si>
    <t>(30+5)*2*0,2 "20 % nový materiál"</t>
  </si>
  <si>
    <t>4 "odkaz na přílohu č. D.b-3.1"</t>
  </si>
  <si>
    <t>28 "odkaz na přílohu č. D.b-3.1"</t>
  </si>
  <si>
    <t>50*3,5 "odkaz na přílohu č. D.b-3.1"</t>
  </si>
  <si>
    <t>50 "odkaz na přílohu č. D.b-3.1"</t>
  </si>
  <si>
    <t>(30+5)*0,4*0,6</t>
  </si>
  <si>
    <t>2 "stavba stožárů a výložníků, kotvení rozváděčů"</t>
  </si>
  <si>
    <t>1 "montáž a seřízení kamer"</t>
  </si>
  <si>
    <t>24 "sondy, pomocné práce"</t>
  </si>
  <si>
    <t>-1878673865</t>
  </si>
  <si>
    <t>E1.b - Komenského nám. - JIH - KAM</t>
  </si>
  <si>
    <t>1 "odkaz na přílohu č. E1.b-3"</t>
  </si>
  <si>
    <t>1 "odkaz na přílohu č. E1.b-2"</t>
  </si>
  <si>
    <t>1*20 "odkaz na přílohu č. E1.b-3"</t>
  </si>
  <si>
    <t>1 "odkaz na přílohu č. E1.b-1, E1.b-2 a E1.b-3"</t>
  </si>
  <si>
    <t>1 "odkaz na přílohu č. E1.b-2 a E1.b-3"</t>
  </si>
  <si>
    <t>1 "odkaz na přílohu č. E1.b-1 a E1.b-2"</t>
  </si>
  <si>
    <t>-1129588603</t>
  </si>
  <si>
    <t>1061139683</t>
  </si>
  <si>
    <t>2 "odkaz na přílohu č. E1.b-1, E1.b-2 a E1.b-3"</t>
  </si>
  <si>
    <t>1+1 "odkaz na přílohu č. E1.b-3"</t>
  </si>
  <si>
    <t>210280542</t>
  </si>
  <si>
    <t>Měření impedance nulové smyčky okruhu vedení třífázového</t>
  </si>
  <si>
    <t>-257409730</t>
  </si>
  <si>
    <t>Zkoušky a prohlídky elektrických přístrojů měření impedance nulové smyčky okruhu vedení třífázového</t>
  </si>
  <si>
    <t>2 "odkaz na přílohu č. E1.b-3"</t>
  </si>
  <si>
    <t>10 "odkaz na přílohu č. E1.b-3"</t>
  </si>
  <si>
    <t>10*1,2 'Přepočtené koeficientem množství</t>
  </si>
  <si>
    <t>1359319247</t>
  </si>
  <si>
    <t>544768582</t>
  </si>
  <si>
    <t>10*2 "odkaz na přílohu č. E1.b-3"</t>
  </si>
  <si>
    <t>1665638542</t>
  </si>
  <si>
    <t>20 "odkaz na přílohu č. E1.b-3"</t>
  </si>
  <si>
    <t>10+2</t>
  </si>
  <si>
    <t>1+1 "odkaz na přílohu č. E1.b-2"</t>
  </si>
  <si>
    <t>(10)*1,05</t>
  </si>
  <si>
    <t>10,5*1,2 'Přepočtené koeficientem množství</t>
  </si>
  <si>
    <t>6 "odkaz na přílohu č. E1.b-2 a E1.b-3"</t>
  </si>
  <si>
    <t>7*40 "trasa šachta MAN-5 až šachta-6"</t>
  </si>
  <si>
    <t>7*200 "trasa šachta MAN-1 až šachta MAN-5"</t>
  </si>
  <si>
    <t>7*50 "trasa šachta-1 až šachta MAN-6"</t>
  </si>
  <si>
    <t>2030*1,15 'Přepočtené koeficientem množství</t>
  </si>
  <si>
    <t>7*3 "nové mikrotrubičky"</t>
  </si>
  <si>
    <t>2030/1000 "Mikrotrubičky HDPE"</t>
  </si>
  <si>
    <t>8 "odkaz na přílohu č. E1.b-2 a E1.b-3 - pozice odsouhlasit s OVS OI"</t>
  </si>
  <si>
    <t>872861989</t>
  </si>
  <si>
    <t>14*7</t>
  </si>
  <si>
    <t>1*15 "odkaz na přílohu č. E1.b-2 a E1.b-3"</t>
  </si>
  <si>
    <t>15*1,2 'Přepočtené koeficientem množství</t>
  </si>
  <si>
    <t>-937653307</t>
  </si>
  <si>
    <t>-465743657</t>
  </si>
  <si>
    <t>10 "odkaz na přílohu č. E1.b-2 a E1.b-3"</t>
  </si>
  <si>
    <t>440 "odkaz na přílohu č. E1.b-2 a E1.b-3"</t>
  </si>
  <si>
    <t>440*1,2 'Přepočtené koeficientem množství</t>
  </si>
  <si>
    <t>20 "odkaz na přílohu č. E1.b-2 a E1.b-3"</t>
  </si>
  <si>
    <t>-1146100220</t>
  </si>
  <si>
    <t>31674005.R01</t>
  </si>
  <si>
    <t>Výložník atypický jednoduchý, žárově zinkovaný zevnitř i vně, kotven přírubou na silnostěnný osvětlovací stožár uliční ve výšce 6 m nad niveletou terénu, vyložení 3500mm</t>
  </si>
  <si>
    <t>-1464581653</t>
  </si>
  <si>
    <t>1*2 "odkaz na přílohu č. E1.b-2"</t>
  </si>
  <si>
    <t>917278126</t>
  </si>
  <si>
    <t>-1946751801</t>
  </si>
  <si>
    <t>1705511665</t>
  </si>
  <si>
    <t>-1640689567</t>
  </si>
  <si>
    <t>-1937610605</t>
  </si>
  <si>
    <t>(2*3)*2 "odkaz na přílohu č. E1.b-2"</t>
  </si>
  <si>
    <t>6 "odkaz na přílohu č. E1.b-2"</t>
  </si>
  <si>
    <t>3*2 "odkaz na přílohu č. E1.b-2 a E1.b-5"</t>
  </si>
  <si>
    <t>12 "odkaz na přílohu č. E1.b-2 a E1.b-5"</t>
  </si>
  <si>
    <t>20 "odkaz na přílohu č. E1.b-2 a E1.b-5"</t>
  </si>
  <si>
    <t>460050813</t>
  </si>
  <si>
    <t>Hloubení nezapažených jam pro stožáry strojně v hornině tř 3 - 4</t>
  </si>
  <si>
    <t>1,7*1,2*1,2*1 "odkaz na přílohu č. E1.b-2 a E1.b-4"</t>
  </si>
  <si>
    <t>1*(1,7*1,2*1,2)</t>
  </si>
  <si>
    <t>(12)*0,3*0,3*2,2 "přebytek zeminy po pískovém loži"</t>
  </si>
  <si>
    <t>12*2</t>
  </si>
  <si>
    <t>(12)*2 "odkaz na přílohu č. E1.b-2 a E1.b-5"</t>
  </si>
  <si>
    <t>(12)*2*0,05*2,7 "odkaz na přílohu č. E1.b-2 a E1.b-5"</t>
  </si>
  <si>
    <t>(12)*2 "chodníky"</t>
  </si>
  <si>
    <t>(12)*2*0,15*2,7 "chodníky"</t>
  </si>
  <si>
    <t>-214883201</t>
  </si>
  <si>
    <t>-437860907</t>
  </si>
  <si>
    <t>(12)*2*0,05*2,7 "odkaz na přílohu č. C1.b-3.1, C1.b-3.2 a C1.b-6"</t>
  </si>
  <si>
    <t>3,24*1,2 'Přepočtené koeficientem množství</t>
  </si>
  <si>
    <t>(2+2)*0,6 "komunikace"</t>
  </si>
  <si>
    <t>(6)*2</t>
  </si>
  <si>
    <t>(6)*2*0,2 "20 % nový materiál"</t>
  </si>
  <si>
    <t>460030191</t>
  </si>
  <si>
    <t>Řezání podkladu nebo krytu živičného tloušťky do 5 cm</t>
  </si>
  <si>
    <t>Přípravné terénní práce řezání spár v podkladu nebo krytu živičném, tloušťky do 5 cm</t>
  </si>
  <si>
    <t>2*(2)</t>
  </si>
  <si>
    <t>(10)*0,6 "odkaz na přílohu č. E1.b-2 a E1.b-5"</t>
  </si>
  <si>
    <t>(10)*0,04*1*2,8 "odkaz na přílohu č. E1.b-2 a E1.b-5"</t>
  </si>
  <si>
    <t>4 "odkaz na přílohu č. E1.b-2"</t>
  </si>
  <si>
    <t>28 "odkaz na přílohu č. E1.b-2"</t>
  </si>
  <si>
    <t>30*3,5 "odkaz na přílohu č. E1.b-2"</t>
  </si>
  <si>
    <t>30 "odkaz na přílohu č. E1.b-2"</t>
  </si>
  <si>
    <t>(12)*0,6*0,6 "odkaz na přílohu č. E1.b-2"</t>
  </si>
  <si>
    <t>1 "stavba stožárů a výložníků, kotvení rozváděčů"</t>
  </si>
  <si>
    <t>5 "pomocné práce při obnažování stávajících chrániček, převoz materiálů po steništi apod."</t>
  </si>
  <si>
    <t>HZS1212</t>
  </si>
  <si>
    <t>Hodinová zúčtovací sazba kopáč</t>
  </si>
  <si>
    <t>1667329123</t>
  </si>
  <si>
    <t>Hodinové zúčtovací sazby profesí HSV zemní a pomocné práce kopáč</t>
  </si>
  <si>
    <t>8*10 "pomocné práce pro zatažení kabeláže, pomocné zemní práce u stožárů apod."</t>
  </si>
  <si>
    <t>24 "sondy, pomocné práce pro vstup do objektu knihovny apod."</t>
  </si>
  <si>
    <t xml:space="preserve">16 "uvedení vnitřního prostoru do původního stavu  - zapravení stavebních otvorů, omítka, štuky, malba"</t>
  </si>
  <si>
    <t>8*5</t>
  </si>
  <si>
    <t>148</t>
  </si>
  <si>
    <t>-1799990471</t>
  </si>
  <si>
    <t>F.a - Komenského nám. - sever - KAM</t>
  </si>
  <si>
    <t>0,034*5</t>
  </si>
  <si>
    <t>1 "odkaz na přílohu č. F.a-3.2"</t>
  </si>
  <si>
    <t>1*20 "odkaz na přílohu č. F.a-3.2"</t>
  </si>
  <si>
    <t>1 "odkaz na přílohu č. F.a-1, F.a-2 a F.a-3.2"</t>
  </si>
  <si>
    <t>1 "odkaz na přílohu č. F.a-2"</t>
  </si>
  <si>
    <t>1 "odkaz na přílohu č. F.a-2 a F.a-3.2"</t>
  </si>
  <si>
    <t>2 "odkaz na přílohu č. F.a-1, F.a-2 a F.a-3.2"</t>
  </si>
  <si>
    <t>2 "odkaz na přílohu č. F.a-3.2"</t>
  </si>
  <si>
    <t>10 "odkaz na přílohu č. F.a-3.2"</t>
  </si>
  <si>
    <t>40 "odkaz na přílohu č. F.a-3.2"</t>
  </si>
  <si>
    <t>40*1,15 'Přepočtené koeficientem množství</t>
  </si>
  <si>
    <t>1*4+20</t>
  </si>
  <si>
    <t>2 "odkaz na přílohu č. F.a-2 a F.a-3.2"</t>
  </si>
  <si>
    <t>4 "odkaz na přílohu č. F.a-2 a F.a-3.2"</t>
  </si>
  <si>
    <t>2*7*(60+10+20)</t>
  </si>
  <si>
    <t>1260*1,15 'Přepočtené koeficientem množství</t>
  </si>
  <si>
    <t>7*2 "nové mikrotrubičky"</t>
  </si>
  <si>
    <t>1260/1000 "Mikrotrubičky HDPE"</t>
  </si>
  <si>
    <t>7*2*2</t>
  </si>
  <si>
    <t>270*1,2 'Přepočtené koeficientem množství</t>
  </si>
  <si>
    <t>40*1,2 'Přepočtené koeficientem množství</t>
  </si>
  <si>
    <t>7 "odkaz na přílohu č. F.a-2"</t>
  </si>
  <si>
    <t>10*3,5 "odkaz na přílohu č. F.a-2"</t>
  </si>
  <si>
    <t>10 "odkaz na přílohu č. F.a-2"</t>
  </si>
  <si>
    <t>(50)*0,4*0,6 "odkaz na přílohu č. F.a-2"</t>
  </si>
  <si>
    <t xml:space="preserve"> CS ÚRS 2023 01</t>
  </si>
  <si>
    <t>G.b bez zem.prací - Znojemská x Kubišova x Družstevní - KAM bez zemních prací v rámci SSZ</t>
  </si>
  <si>
    <t>1 "odkaz na přílohu č. G.b-4"</t>
  </si>
  <si>
    <t>1*20 "odkaz na přílohu č. G.b-4"</t>
  </si>
  <si>
    <t>1 "odkaz na přílohu č. G.b-1, G.b-2 a G.b-4"</t>
  </si>
  <si>
    <t>1 "odkaz na přílohu č. G.b-2"</t>
  </si>
  <si>
    <t>1 "odkaz na přílohu č. G.b-2 a G.b-4"</t>
  </si>
  <si>
    <t>2 "odkaz na přílohu č. G.b-2 a G.b-4"</t>
  </si>
  <si>
    <t>30 "odkaz na přílohu č. G.b-2 a G.b-4"</t>
  </si>
  <si>
    <t>30*1,2 'Přepočtené koeficientem množství</t>
  </si>
  <si>
    <t>1*20 "odkaz na přílohu č. G.b-2 a G.b-4"</t>
  </si>
  <si>
    <t>15 "odkaz na přílohu č. G.b-2 a G.b-4"</t>
  </si>
  <si>
    <t>15*1,15 'Přepočtené koeficientem množství</t>
  </si>
  <si>
    <t>5*0,62</t>
  </si>
  <si>
    <t>3,1*1,2 'Přepočtené koeficientem množství</t>
  </si>
  <si>
    <t>2*(20) "odkaz na přílohu č. G.b-2 a G.b-3"</t>
  </si>
  <si>
    <t>1*2 "nové mikrotrubičky"</t>
  </si>
  <si>
    <t>40/1000 "Mikrotrubičky HDPE"</t>
  </si>
  <si>
    <t>180 "odkaz na přílohu č. G.b-2 a G.b-4"</t>
  </si>
  <si>
    <t>180*1,2 'Přepočtené koeficientem množství</t>
  </si>
  <si>
    <t>85 "odkaz na přílohu č. G.b-2 a G.b-4"</t>
  </si>
  <si>
    <t>85*1,2 'Přepočtené koeficientem množství</t>
  </si>
  <si>
    <t>Podíl přidružených výkonů jako jsou mimo jiné:
- Zajištění přechodného dopravního značení odsouhlaseného DI PČR a osvětlení staveniště
- Revize elektro - ve smyslu ČSN 33 2000-6, ed.2 a ČSN 33 1500
- Kompletační a koordinační činnost s investorem stavby - mimo jiné např. se časově přizpůsobit požadovanému termínu realizace prací apod.
- Kompletační a koordinační činnost s provozovatelem SSZ a VO
- Mimo staveništní doprava materiálů
- Doprava zaměstnanců
- Náklady na ubytování zaměstnanců</t>
  </si>
  <si>
    <t>10+10</t>
  </si>
  <si>
    <t>"odkaz na přílohu č. G.b-2, G.b-6 a G.b-7"</t>
  </si>
  <si>
    <t>20*2 "odkaz na přílohu č. G.b-2, G.b-6 a G.b-7"</t>
  </si>
  <si>
    <t>(25+10+10+20)*2 "odkaz na přílohu č. G.b-2, G.b-6 a G.b-7"</t>
  </si>
  <si>
    <t>10*3,5 "odkaz na přílohu č. G.b-2"</t>
  </si>
  <si>
    <t>10 "odkaz na přílohu č. G.b-2"</t>
  </si>
  <si>
    <t>(20)*0,4*0,6 "odkaz na přílohu č. G.b-2"</t>
  </si>
  <si>
    <t>8 "sondy, pomocné práce, ořezy zeleně"</t>
  </si>
  <si>
    <t>1803001314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</si>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</sst>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36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2023-rev01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Preference veřejné dopravy města Třebíč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Město Třebíč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25. 5. 2021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Třebíč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Ing. Karel Tomek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Ivalú Macarena Ávila Herrera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ROUND(SUM(AS55:AS59),2)</f>
        <v>0</v>
      </c>
      <c r="AT54" s="107">
        <f>ROUND(SUM(AV54:AW54),2)</f>
        <v>0</v>
      </c>
      <c r="AU54" s="108">
        <f>ROUND(SUM(AU55:AU59),5)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ROUND(SUM(AZ55:AZ59),2)</f>
        <v>0</v>
      </c>
      <c r="BA54" s="107">
        <f>ROUND(SUM(BA55:BA59),2)</f>
        <v>0</v>
      </c>
      <c r="BB54" s="107">
        <f>ROUND(SUM(BB55:BB59),2)</f>
        <v>0</v>
      </c>
      <c r="BC54" s="107">
        <f>ROUND(SUM(BC55:BC59),2)</f>
        <v>0</v>
      </c>
      <c r="BD54" s="109">
        <f>ROUND(SUM(BD55:BD59),2)</f>
        <v>0</v>
      </c>
      <c r="BE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24.75" customHeight="1">
      <c r="A55" s="112" t="s">
        <v>78</v>
      </c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'C1.b - Bráfova x Nádražní...'!J30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81</v>
      </c>
      <c r="AR55" s="119"/>
      <c r="AS55" s="120">
        <v>0</v>
      </c>
      <c r="AT55" s="121">
        <f>ROUND(SUM(AV55:AW55),2)</f>
        <v>0</v>
      </c>
      <c r="AU55" s="122">
        <f>'C1.b - Bráfova x Nádražní...'!P93</f>
        <v>0</v>
      </c>
      <c r="AV55" s="121">
        <f>'C1.b - Bráfova x Nádražní...'!J33</f>
        <v>0</v>
      </c>
      <c r="AW55" s="121">
        <f>'C1.b - Bráfova x Nádražní...'!J34</f>
        <v>0</v>
      </c>
      <c r="AX55" s="121">
        <f>'C1.b - Bráfova x Nádražní...'!J35</f>
        <v>0</v>
      </c>
      <c r="AY55" s="121">
        <f>'C1.b - Bráfova x Nádražní...'!J36</f>
        <v>0</v>
      </c>
      <c r="AZ55" s="121">
        <f>'C1.b - Bráfova x Nádražní...'!F33</f>
        <v>0</v>
      </c>
      <c r="BA55" s="121">
        <f>'C1.b - Bráfova x Nádražní...'!F34</f>
        <v>0</v>
      </c>
      <c r="BB55" s="121">
        <f>'C1.b - Bráfova x Nádražní...'!F35</f>
        <v>0</v>
      </c>
      <c r="BC55" s="121">
        <f>'C1.b - Bráfova x Nádražní...'!F36</f>
        <v>0</v>
      </c>
      <c r="BD55" s="123">
        <f>'C1.b - Bráfova x Nádražní...'!F37</f>
        <v>0</v>
      </c>
      <c r="BE55" s="7"/>
      <c r="BT55" s="124" t="s">
        <v>82</v>
      </c>
      <c r="BV55" s="124" t="s">
        <v>76</v>
      </c>
      <c r="BW55" s="124" t="s">
        <v>83</v>
      </c>
      <c r="BX55" s="124" t="s">
        <v>5</v>
      </c>
      <c r="CL55" s="124" t="s">
        <v>84</v>
      </c>
      <c r="CM55" s="124" t="s">
        <v>85</v>
      </c>
    </row>
    <row r="56" s="7" customFormat="1" ht="16.5" customHeight="1">
      <c r="A56" s="112" t="s">
        <v>78</v>
      </c>
      <c r="B56" s="113"/>
      <c r="C56" s="114"/>
      <c r="D56" s="115" t="s">
        <v>86</v>
      </c>
      <c r="E56" s="115"/>
      <c r="F56" s="115"/>
      <c r="G56" s="115"/>
      <c r="H56" s="115"/>
      <c r="I56" s="116"/>
      <c r="J56" s="115" t="s">
        <v>87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'D.b - Masarykovo  náměstí...'!J30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81</v>
      </c>
      <c r="AR56" s="119"/>
      <c r="AS56" s="120">
        <v>0</v>
      </c>
      <c r="AT56" s="121">
        <f>ROUND(SUM(AV56:AW56),2)</f>
        <v>0</v>
      </c>
      <c r="AU56" s="122">
        <f>'D.b - Masarykovo  náměstí...'!P93</f>
        <v>0</v>
      </c>
      <c r="AV56" s="121">
        <f>'D.b - Masarykovo  náměstí...'!J33</f>
        <v>0</v>
      </c>
      <c r="AW56" s="121">
        <f>'D.b - Masarykovo  náměstí...'!J34</f>
        <v>0</v>
      </c>
      <c r="AX56" s="121">
        <f>'D.b - Masarykovo  náměstí...'!J35</f>
        <v>0</v>
      </c>
      <c r="AY56" s="121">
        <f>'D.b - Masarykovo  náměstí...'!J36</f>
        <v>0</v>
      </c>
      <c r="AZ56" s="121">
        <f>'D.b - Masarykovo  náměstí...'!F33</f>
        <v>0</v>
      </c>
      <c r="BA56" s="121">
        <f>'D.b - Masarykovo  náměstí...'!F34</f>
        <v>0</v>
      </c>
      <c r="BB56" s="121">
        <f>'D.b - Masarykovo  náměstí...'!F35</f>
        <v>0</v>
      </c>
      <c r="BC56" s="121">
        <f>'D.b - Masarykovo  náměstí...'!F36</f>
        <v>0</v>
      </c>
      <c r="BD56" s="123">
        <f>'D.b - Masarykovo  náměstí...'!F37</f>
        <v>0</v>
      </c>
      <c r="BE56" s="7"/>
      <c r="BT56" s="124" t="s">
        <v>82</v>
      </c>
      <c r="BV56" s="124" t="s">
        <v>76</v>
      </c>
      <c r="BW56" s="124" t="s">
        <v>88</v>
      </c>
      <c r="BX56" s="124" t="s">
        <v>5</v>
      </c>
      <c r="CL56" s="124" t="s">
        <v>84</v>
      </c>
      <c r="CM56" s="124" t="s">
        <v>85</v>
      </c>
    </row>
    <row r="57" s="7" customFormat="1" ht="16.5" customHeight="1">
      <c r="A57" s="112" t="s">
        <v>78</v>
      </c>
      <c r="B57" s="113"/>
      <c r="C57" s="114"/>
      <c r="D57" s="115" t="s">
        <v>89</v>
      </c>
      <c r="E57" s="115"/>
      <c r="F57" s="115"/>
      <c r="G57" s="115"/>
      <c r="H57" s="115"/>
      <c r="I57" s="116"/>
      <c r="J57" s="115" t="s">
        <v>90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'E1.b - Komenského nám. - 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81</v>
      </c>
      <c r="AR57" s="119"/>
      <c r="AS57" s="120">
        <v>0</v>
      </c>
      <c r="AT57" s="121">
        <f>ROUND(SUM(AV57:AW57),2)</f>
        <v>0</v>
      </c>
      <c r="AU57" s="122">
        <f>'E1.b - Komenského nám. - ...'!P93</f>
        <v>0</v>
      </c>
      <c r="AV57" s="121">
        <f>'E1.b - Komenského nám. - ...'!J33</f>
        <v>0</v>
      </c>
      <c r="AW57" s="121">
        <f>'E1.b - Komenského nám. - ...'!J34</f>
        <v>0</v>
      </c>
      <c r="AX57" s="121">
        <f>'E1.b - Komenského nám. - ...'!J35</f>
        <v>0</v>
      </c>
      <c r="AY57" s="121">
        <f>'E1.b - Komenského nám. - ...'!J36</f>
        <v>0</v>
      </c>
      <c r="AZ57" s="121">
        <f>'E1.b - Komenského nám. - ...'!F33</f>
        <v>0</v>
      </c>
      <c r="BA57" s="121">
        <f>'E1.b - Komenského nám. - ...'!F34</f>
        <v>0</v>
      </c>
      <c r="BB57" s="121">
        <f>'E1.b - Komenského nám. - ...'!F35</f>
        <v>0</v>
      </c>
      <c r="BC57" s="121">
        <f>'E1.b - Komenského nám. - ...'!F36</f>
        <v>0</v>
      </c>
      <c r="BD57" s="123">
        <f>'E1.b - Komenského nám. - ...'!F37</f>
        <v>0</v>
      </c>
      <c r="BE57" s="7"/>
      <c r="BT57" s="124" t="s">
        <v>82</v>
      </c>
      <c r="BV57" s="124" t="s">
        <v>76</v>
      </c>
      <c r="BW57" s="124" t="s">
        <v>91</v>
      </c>
      <c r="BX57" s="124" t="s">
        <v>5</v>
      </c>
      <c r="CL57" s="124" t="s">
        <v>84</v>
      </c>
      <c r="CM57" s="124" t="s">
        <v>85</v>
      </c>
    </row>
    <row r="58" s="7" customFormat="1" ht="16.5" customHeight="1">
      <c r="A58" s="112" t="s">
        <v>78</v>
      </c>
      <c r="B58" s="113"/>
      <c r="C58" s="114"/>
      <c r="D58" s="115" t="s">
        <v>92</v>
      </c>
      <c r="E58" s="115"/>
      <c r="F58" s="115"/>
      <c r="G58" s="115"/>
      <c r="H58" s="115"/>
      <c r="I58" s="116"/>
      <c r="J58" s="115" t="s">
        <v>93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'F.a - Komenského nám. - s...'!J30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81</v>
      </c>
      <c r="AR58" s="119"/>
      <c r="AS58" s="120">
        <v>0</v>
      </c>
      <c r="AT58" s="121">
        <f>ROUND(SUM(AV58:AW58),2)</f>
        <v>0</v>
      </c>
      <c r="AU58" s="122">
        <f>'F.a - Komenského nám. - s...'!P92</f>
        <v>0</v>
      </c>
      <c r="AV58" s="121">
        <f>'F.a - Komenského nám. - s...'!J33</f>
        <v>0</v>
      </c>
      <c r="AW58" s="121">
        <f>'F.a - Komenského nám. - s...'!J34</f>
        <v>0</v>
      </c>
      <c r="AX58" s="121">
        <f>'F.a - Komenského nám. - s...'!J35</f>
        <v>0</v>
      </c>
      <c r="AY58" s="121">
        <f>'F.a - Komenského nám. - s...'!J36</f>
        <v>0</v>
      </c>
      <c r="AZ58" s="121">
        <f>'F.a - Komenského nám. - s...'!F33</f>
        <v>0</v>
      </c>
      <c r="BA58" s="121">
        <f>'F.a - Komenského nám. - s...'!F34</f>
        <v>0</v>
      </c>
      <c r="BB58" s="121">
        <f>'F.a - Komenského nám. - s...'!F35</f>
        <v>0</v>
      </c>
      <c r="BC58" s="121">
        <f>'F.a - Komenského nám. - s...'!F36</f>
        <v>0</v>
      </c>
      <c r="BD58" s="123">
        <f>'F.a - Komenského nám. - s...'!F37</f>
        <v>0</v>
      </c>
      <c r="BE58" s="7"/>
      <c r="BT58" s="124" t="s">
        <v>82</v>
      </c>
      <c r="BV58" s="124" t="s">
        <v>76</v>
      </c>
      <c r="BW58" s="124" t="s">
        <v>94</v>
      </c>
      <c r="BX58" s="124" t="s">
        <v>5</v>
      </c>
      <c r="CL58" s="124" t="s">
        <v>84</v>
      </c>
      <c r="CM58" s="124" t="s">
        <v>85</v>
      </c>
    </row>
    <row r="59" s="7" customFormat="1" ht="50.25" customHeight="1">
      <c r="A59" s="112" t="s">
        <v>78</v>
      </c>
      <c r="B59" s="113"/>
      <c r="C59" s="114"/>
      <c r="D59" s="115" t="s">
        <v>95</v>
      </c>
      <c r="E59" s="115"/>
      <c r="F59" s="115"/>
      <c r="G59" s="115"/>
      <c r="H59" s="115"/>
      <c r="I59" s="116"/>
      <c r="J59" s="115" t="s">
        <v>96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'G.b bez zem.prací - Znoje...'!J30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81</v>
      </c>
      <c r="AR59" s="119"/>
      <c r="AS59" s="125">
        <v>0</v>
      </c>
      <c r="AT59" s="126">
        <f>ROUND(SUM(AV59:AW59),2)</f>
        <v>0</v>
      </c>
      <c r="AU59" s="127">
        <f>'G.b bez zem.prací - Znoje...'!P93</f>
        <v>0</v>
      </c>
      <c r="AV59" s="126">
        <f>'G.b bez zem.prací - Znoje...'!J33</f>
        <v>0</v>
      </c>
      <c r="AW59" s="126">
        <f>'G.b bez zem.prací - Znoje...'!J34</f>
        <v>0</v>
      </c>
      <c r="AX59" s="126">
        <f>'G.b bez zem.prací - Znoje...'!J35</f>
        <v>0</v>
      </c>
      <c r="AY59" s="126">
        <f>'G.b bez zem.prací - Znoje...'!J36</f>
        <v>0</v>
      </c>
      <c r="AZ59" s="126">
        <f>'G.b bez zem.prací - Znoje...'!F33</f>
        <v>0</v>
      </c>
      <c r="BA59" s="126">
        <f>'G.b bez zem.prací - Znoje...'!F34</f>
        <v>0</v>
      </c>
      <c r="BB59" s="126">
        <f>'G.b bez zem.prací - Znoje...'!F35</f>
        <v>0</v>
      </c>
      <c r="BC59" s="126">
        <f>'G.b bez zem.prací - Znoje...'!F36</f>
        <v>0</v>
      </c>
      <c r="BD59" s="128">
        <f>'G.b bez zem.prací - Znoje...'!F37</f>
        <v>0</v>
      </c>
      <c r="BE59" s="7"/>
      <c r="BT59" s="124" t="s">
        <v>82</v>
      </c>
      <c r="BV59" s="124" t="s">
        <v>76</v>
      </c>
      <c r="BW59" s="124" t="s">
        <v>97</v>
      </c>
      <c r="BX59" s="124" t="s">
        <v>5</v>
      </c>
      <c r="CL59" s="124" t="s">
        <v>84</v>
      </c>
      <c r="CM59" s="124" t="s">
        <v>85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7ln1WBrMFliP48zt1gopT5ISOL9rktghtx/OQHedpkVsJoBI/ddCtFDMKTuW0RvC04O53Yd5uv6R4Xqt6QUqJA==" hashValue="XHYxaM9sMU0KP6Mj4jRM6G7sOXkd+UgSmULLNwoZoHeBnOyBDmpunG6gXZhmZHiDuOnZqtQT3hQwFN/9rYaWsw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C1.b - Bráfova x Nádražní...'!C2" display="/"/>
    <hyperlink ref="A56" location="'D.b - Masarykovo  náměstí...'!C2" display="/"/>
    <hyperlink ref="A57" location="'E1.b - Komenského nám. - ...'!C2" display="/"/>
    <hyperlink ref="A58" location="'F.a - Komenského nám. - s...'!C2" display="/"/>
    <hyperlink ref="A59" location="'G.b bez zem.prací - Znoj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85</v>
      </c>
    </row>
    <row r="4" s="1" customFormat="1" ht="24.96" customHeight="1">
      <c r="B4" s="21"/>
      <c r="D4" s="133" t="s">
        <v>98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Preference veřejné dopravy města Třebíč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99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100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84</v>
      </c>
      <c r="G11" s="39"/>
      <c r="H11" s="39"/>
      <c r="I11" s="141" t="s">
        <v>20</v>
      </c>
      <c r="J11" s="140" t="s">
        <v>101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25. 5. 2021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21.84" customHeight="1">
      <c r="A13" s="39"/>
      <c r="B13" s="45"/>
      <c r="C13" s="39"/>
      <c r="D13" s="143" t="s">
        <v>102</v>
      </c>
      <c r="E13" s="39"/>
      <c r="F13" s="144" t="s">
        <v>103</v>
      </c>
      <c r="G13" s="39"/>
      <c r="H13" s="39"/>
      <c r="I13" s="145" t="s">
        <v>104</v>
      </c>
      <c r="J13" s="144" t="s">
        <v>105</v>
      </c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27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22</v>
      </c>
      <c r="F15" s="39"/>
      <c r="G15" s="39"/>
      <c r="H15" s="39"/>
      <c r="I15" s="141" t="s">
        <v>28</v>
      </c>
      <c r="J15" s="140" t="s">
        <v>29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30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32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33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35</v>
      </c>
      <c r="E23" s="39"/>
      <c r="F23" s="39"/>
      <c r="G23" s="39"/>
      <c r="H23" s="39"/>
      <c r="I23" s="141" t="s">
        <v>26</v>
      </c>
      <c r="J23" s="140" t="s">
        <v>36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37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38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83.25" customHeight="1">
      <c r="A27" s="146"/>
      <c r="B27" s="147"/>
      <c r="C27" s="146"/>
      <c r="D27" s="146"/>
      <c r="E27" s="148" t="s">
        <v>39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2"/>
      <c r="J29" s="151"/>
      <c r="K29" s="151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40</v>
      </c>
      <c r="E30" s="39"/>
      <c r="F30" s="39"/>
      <c r="G30" s="39"/>
      <c r="H30" s="39"/>
      <c r="I30" s="137"/>
      <c r="J30" s="154">
        <f>ROUND(J93,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2"/>
      <c r="J31" s="151"/>
      <c r="K31" s="151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42</v>
      </c>
      <c r="G32" s="39"/>
      <c r="H32" s="39"/>
      <c r="I32" s="156" t="s">
        <v>41</v>
      </c>
      <c r="J32" s="155" t="s">
        <v>43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44</v>
      </c>
      <c r="E33" s="135" t="s">
        <v>45</v>
      </c>
      <c r="F33" s="158">
        <f>ROUND((SUM(BE93:BE600)),  2)</f>
        <v>0</v>
      </c>
      <c r="G33" s="39"/>
      <c r="H33" s="39"/>
      <c r="I33" s="159">
        <v>0.20999999999999999</v>
      </c>
      <c r="J33" s="158">
        <f>ROUND(((SUM(BE93:BE600))*I33),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46</v>
      </c>
      <c r="F34" s="158">
        <f>ROUND((SUM(BF93:BF600)),  2)</f>
        <v>0</v>
      </c>
      <c r="G34" s="39"/>
      <c r="H34" s="39"/>
      <c r="I34" s="159">
        <v>0.14999999999999999</v>
      </c>
      <c r="J34" s="158">
        <f>ROUND(((SUM(BF93:BF600))*I34),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47</v>
      </c>
      <c r="F35" s="158">
        <f>ROUND((SUM(BG93:BG600)),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48</v>
      </c>
      <c r="F36" s="158">
        <f>ROUND((SUM(BH93:BH600)),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49</v>
      </c>
      <c r="F37" s="158">
        <f>ROUND((SUM(BI93:BI600)),  2)</f>
        <v>0</v>
      </c>
      <c r="G37" s="39"/>
      <c r="H37" s="39"/>
      <c r="I37" s="159">
        <v>0</v>
      </c>
      <c r="J37" s="158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50</v>
      </c>
      <c r="E39" s="162"/>
      <c r="F39" s="162"/>
      <c r="G39" s="163" t="s">
        <v>51</v>
      </c>
      <c r="H39" s="164" t="s">
        <v>52</v>
      </c>
      <c r="I39" s="165"/>
      <c r="J39" s="166">
        <f>SUM(J30:J37)</f>
        <v>0</v>
      </c>
      <c r="K39" s="167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4" t="str">
        <f>E7</f>
        <v>Preference veřejné dopravy města Třebíč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C1.b - Bráfova x Nádražní x Jungmannova - KAM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Město Třebíč</v>
      </c>
      <c r="G52" s="41"/>
      <c r="H52" s="41"/>
      <c r="I52" s="141" t="s">
        <v>23</v>
      </c>
      <c r="J52" s="73" t="str">
        <f>IF(J12="","",J12)</f>
        <v>25. 5. 2021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Třebíč</v>
      </c>
      <c r="G54" s="41"/>
      <c r="H54" s="41"/>
      <c r="I54" s="141" t="s">
        <v>32</v>
      </c>
      <c r="J54" s="37" t="str">
        <f>E21</f>
        <v>Ing. Karel Tomek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141" t="s">
        <v>35</v>
      </c>
      <c r="J55" s="37" t="str">
        <f>E24</f>
        <v>Ivalú Macarena Ávila Herrera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5" t="s">
        <v>107</v>
      </c>
      <c r="D57" s="176"/>
      <c r="E57" s="176"/>
      <c r="F57" s="176"/>
      <c r="G57" s="176"/>
      <c r="H57" s="176"/>
      <c r="I57" s="177"/>
      <c r="J57" s="178" t="s">
        <v>108</v>
      </c>
      <c r="K57" s="176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9" t="s">
        <v>72</v>
      </c>
      <c r="D59" s="41"/>
      <c r="E59" s="41"/>
      <c r="F59" s="41"/>
      <c r="G59" s="41"/>
      <c r="H59" s="41"/>
      <c r="I59" s="137"/>
      <c r="J59" s="103">
        <f>J93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80"/>
      <c r="C60" s="181"/>
      <c r="D60" s="182" t="s">
        <v>110</v>
      </c>
      <c r="E60" s="183"/>
      <c r="F60" s="183"/>
      <c r="G60" s="183"/>
      <c r="H60" s="183"/>
      <c r="I60" s="184"/>
      <c r="J60" s="185">
        <f>J94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80"/>
      <c r="C61" s="181"/>
      <c r="D61" s="182" t="s">
        <v>111</v>
      </c>
      <c r="E61" s="183"/>
      <c r="F61" s="183"/>
      <c r="G61" s="183"/>
      <c r="H61" s="183"/>
      <c r="I61" s="184"/>
      <c r="J61" s="185">
        <f>J98</f>
        <v>0</v>
      </c>
      <c r="K61" s="181"/>
      <c r="L61" s="186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87"/>
      <c r="C62" s="188"/>
      <c r="D62" s="189" t="s">
        <v>112</v>
      </c>
      <c r="E62" s="190"/>
      <c r="F62" s="190"/>
      <c r="G62" s="190"/>
      <c r="H62" s="190"/>
      <c r="I62" s="191"/>
      <c r="J62" s="192">
        <f>J99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113</v>
      </c>
      <c r="E63" s="190"/>
      <c r="F63" s="190"/>
      <c r="G63" s="190"/>
      <c r="H63" s="190"/>
      <c r="I63" s="191"/>
      <c r="J63" s="192">
        <f>J112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80"/>
      <c r="C64" s="181"/>
      <c r="D64" s="182" t="s">
        <v>114</v>
      </c>
      <c r="E64" s="183"/>
      <c r="F64" s="183"/>
      <c r="G64" s="183"/>
      <c r="H64" s="183"/>
      <c r="I64" s="184"/>
      <c r="J64" s="185">
        <f>J139</f>
        <v>0</v>
      </c>
      <c r="K64" s="181"/>
      <c r="L64" s="18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7"/>
      <c r="C65" s="188"/>
      <c r="D65" s="189" t="s">
        <v>115</v>
      </c>
      <c r="E65" s="190"/>
      <c r="F65" s="190"/>
      <c r="G65" s="190"/>
      <c r="H65" s="190"/>
      <c r="I65" s="191"/>
      <c r="J65" s="192">
        <f>J140</f>
        <v>0</v>
      </c>
      <c r="K65" s="188"/>
      <c r="L65" s="19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7"/>
      <c r="C66" s="188"/>
      <c r="D66" s="189" t="s">
        <v>116</v>
      </c>
      <c r="E66" s="190"/>
      <c r="F66" s="190"/>
      <c r="G66" s="190"/>
      <c r="H66" s="190"/>
      <c r="I66" s="191"/>
      <c r="J66" s="192">
        <f>J199</f>
        <v>0</v>
      </c>
      <c r="K66" s="188"/>
      <c r="L66" s="19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7"/>
      <c r="C67" s="188"/>
      <c r="D67" s="189" t="s">
        <v>117</v>
      </c>
      <c r="E67" s="190"/>
      <c r="F67" s="190"/>
      <c r="G67" s="190"/>
      <c r="H67" s="190"/>
      <c r="I67" s="191"/>
      <c r="J67" s="192">
        <f>J385</f>
        <v>0</v>
      </c>
      <c r="K67" s="188"/>
      <c r="L67" s="19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80"/>
      <c r="C68" s="181"/>
      <c r="D68" s="182" t="s">
        <v>118</v>
      </c>
      <c r="E68" s="183"/>
      <c r="F68" s="183"/>
      <c r="G68" s="183"/>
      <c r="H68" s="183"/>
      <c r="I68" s="184"/>
      <c r="J68" s="185">
        <f>J522</f>
        <v>0</v>
      </c>
      <c r="K68" s="181"/>
      <c r="L68" s="186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7"/>
      <c r="C69" s="188"/>
      <c r="D69" s="189" t="s">
        <v>119</v>
      </c>
      <c r="E69" s="190"/>
      <c r="F69" s="190"/>
      <c r="G69" s="190"/>
      <c r="H69" s="190"/>
      <c r="I69" s="191"/>
      <c r="J69" s="192">
        <f>J549</f>
        <v>0</v>
      </c>
      <c r="K69" s="188"/>
      <c r="L69" s="19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80"/>
      <c r="C70" s="181"/>
      <c r="D70" s="182" t="s">
        <v>120</v>
      </c>
      <c r="E70" s="183"/>
      <c r="F70" s="183"/>
      <c r="G70" s="183"/>
      <c r="H70" s="183"/>
      <c r="I70" s="184"/>
      <c r="J70" s="185">
        <f>J558</f>
        <v>0</v>
      </c>
      <c r="K70" s="181"/>
      <c r="L70" s="186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80"/>
      <c r="C71" s="181"/>
      <c r="D71" s="182" t="s">
        <v>121</v>
      </c>
      <c r="E71" s="183"/>
      <c r="F71" s="183"/>
      <c r="G71" s="183"/>
      <c r="H71" s="183"/>
      <c r="I71" s="184"/>
      <c r="J71" s="185">
        <f>J584</f>
        <v>0</v>
      </c>
      <c r="K71" s="181"/>
      <c r="L71" s="186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7"/>
      <c r="C72" s="188"/>
      <c r="D72" s="189" t="s">
        <v>122</v>
      </c>
      <c r="E72" s="190"/>
      <c r="F72" s="190"/>
      <c r="G72" s="190"/>
      <c r="H72" s="190"/>
      <c r="I72" s="191"/>
      <c r="J72" s="192">
        <f>J585</f>
        <v>0</v>
      </c>
      <c r="K72" s="188"/>
      <c r="L72" s="19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7"/>
      <c r="C73" s="188"/>
      <c r="D73" s="189" t="s">
        <v>123</v>
      </c>
      <c r="E73" s="190"/>
      <c r="F73" s="190"/>
      <c r="G73" s="190"/>
      <c r="H73" s="190"/>
      <c r="I73" s="191"/>
      <c r="J73" s="192">
        <f>J598</f>
        <v>0</v>
      </c>
      <c r="K73" s="188"/>
      <c r="L73" s="19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170"/>
      <c r="J75" s="61"/>
      <c r="K75" s="6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173"/>
      <c r="J79" s="63"/>
      <c r="K79" s="63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124</v>
      </c>
      <c r="D80" s="41"/>
      <c r="E80" s="41"/>
      <c r="F80" s="41"/>
      <c r="G80" s="41"/>
      <c r="H80" s="41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137"/>
      <c r="J82" s="41"/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4" t="str">
        <f>E7</f>
        <v>Preference veřejné dopravy města Třebíč</v>
      </c>
      <c r="F83" s="33"/>
      <c r="G83" s="33"/>
      <c r="H83" s="33"/>
      <c r="I83" s="137"/>
      <c r="J83" s="41"/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99</v>
      </c>
      <c r="D84" s="41"/>
      <c r="E84" s="41"/>
      <c r="F84" s="41"/>
      <c r="G84" s="41"/>
      <c r="H84" s="41"/>
      <c r="I84" s="137"/>
      <c r="J84" s="41"/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E9</f>
        <v>C1.b - Bráfova x Nádražní x Jungmannova - KAM</v>
      </c>
      <c r="F85" s="41"/>
      <c r="G85" s="41"/>
      <c r="H85" s="41"/>
      <c r="I85" s="137"/>
      <c r="J85" s="41"/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137"/>
      <c r="J86" s="41"/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F12</f>
        <v>Město Třebíč</v>
      </c>
      <c r="G87" s="41"/>
      <c r="H87" s="41"/>
      <c r="I87" s="141" t="s">
        <v>23</v>
      </c>
      <c r="J87" s="73" t="str">
        <f>IF(J12="","",J12)</f>
        <v>25. 5. 2021</v>
      </c>
      <c r="K87" s="41"/>
      <c r="L87" s="13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37"/>
      <c r="J88" s="41"/>
      <c r="K88" s="41"/>
      <c r="L88" s="13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E15</f>
        <v>Město Třebíč</v>
      </c>
      <c r="G89" s="41"/>
      <c r="H89" s="41"/>
      <c r="I89" s="141" t="s">
        <v>32</v>
      </c>
      <c r="J89" s="37" t="str">
        <f>E21</f>
        <v>Ing. Karel Tomek</v>
      </c>
      <c r="K89" s="41"/>
      <c r="L89" s="13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5.65" customHeight="1">
      <c r="A90" s="39"/>
      <c r="B90" s="40"/>
      <c r="C90" s="33" t="s">
        <v>30</v>
      </c>
      <c r="D90" s="41"/>
      <c r="E90" s="41"/>
      <c r="F90" s="28" t="str">
        <f>IF(E18="","",E18)</f>
        <v>Vyplň údaj</v>
      </c>
      <c r="G90" s="41"/>
      <c r="H90" s="41"/>
      <c r="I90" s="141" t="s">
        <v>35</v>
      </c>
      <c r="J90" s="37" t="str">
        <f>E24</f>
        <v>Ivalú Macarena Ávila Herrera</v>
      </c>
      <c r="K90" s="41"/>
      <c r="L90" s="13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137"/>
      <c r="J91" s="41"/>
      <c r="K91" s="41"/>
      <c r="L91" s="13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94"/>
      <c r="B92" s="195"/>
      <c r="C92" s="196" t="s">
        <v>125</v>
      </c>
      <c r="D92" s="197" t="s">
        <v>59</v>
      </c>
      <c r="E92" s="197" t="s">
        <v>55</v>
      </c>
      <c r="F92" s="197" t="s">
        <v>56</v>
      </c>
      <c r="G92" s="197" t="s">
        <v>126</v>
      </c>
      <c r="H92" s="197" t="s">
        <v>127</v>
      </c>
      <c r="I92" s="198" t="s">
        <v>128</v>
      </c>
      <c r="J92" s="197" t="s">
        <v>108</v>
      </c>
      <c r="K92" s="199" t="s">
        <v>129</v>
      </c>
      <c r="L92" s="200"/>
      <c r="M92" s="93" t="s">
        <v>19</v>
      </c>
      <c r="N92" s="94" t="s">
        <v>44</v>
      </c>
      <c r="O92" s="94" t="s">
        <v>130</v>
      </c>
      <c r="P92" s="94" t="s">
        <v>131</v>
      </c>
      <c r="Q92" s="94" t="s">
        <v>132</v>
      </c>
      <c r="R92" s="94" t="s">
        <v>133</v>
      </c>
      <c r="S92" s="94" t="s">
        <v>134</v>
      </c>
      <c r="T92" s="95" t="s">
        <v>135</v>
      </c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</row>
    <row r="93" s="2" customFormat="1" ht="22.8" customHeight="1">
      <c r="A93" s="39"/>
      <c r="B93" s="40"/>
      <c r="C93" s="100" t="s">
        <v>136</v>
      </c>
      <c r="D93" s="41"/>
      <c r="E93" s="41"/>
      <c r="F93" s="41"/>
      <c r="G93" s="41"/>
      <c r="H93" s="41"/>
      <c r="I93" s="137"/>
      <c r="J93" s="201">
        <f>BK93</f>
        <v>0</v>
      </c>
      <c r="K93" s="41"/>
      <c r="L93" s="45"/>
      <c r="M93" s="96"/>
      <c r="N93" s="202"/>
      <c r="O93" s="97"/>
      <c r="P93" s="203">
        <f>P94+P98+P139+P522+P558+P584</f>
        <v>0</v>
      </c>
      <c r="Q93" s="97"/>
      <c r="R93" s="203">
        <f>R94+R98+R139+R522+R558+R584</f>
        <v>778.7445100000001</v>
      </c>
      <c r="S93" s="97"/>
      <c r="T93" s="204">
        <f>T94+T98+T139+T522+T558+T584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73</v>
      </c>
      <c r="AU93" s="18" t="s">
        <v>109</v>
      </c>
      <c r="BK93" s="205">
        <f>BK94+BK98+BK139+BK522+BK558+BK584</f>
        <v>0</v>
      </c>
    </row>
    <row r="94" s="12" customFormat="1" ht="25.92" customHeight="1">
      <c r="A94" s="12"/>
      <c r="B94" s="206"/>
      <c r="C94" s="207"/>
      <c r="D94" s="208" t="s">
        <v>73</v>
      </c>
      <c r="E94" s="209" t="s">
        <v>137</v>
      </c>
      <c r="F94" s="209" t="s">
        <v>138</v>
      </c>
      <c r="G94" s="207"/>
      <c r="H94" s="207"/>
      <c r="I94" s="210"/>
      <c r="J94" s="211">
        <f>BK94</f>
        <v>0</v>
      </c>
      <c r="K94" s="207"/>
      <c r="L94" s="212"/>
      <c r="M94" s="213"/>
      <c r="N94" s="214"/>
      <c r="O94" s="214"/>
      <c r="P94" s="215">
        <f>SUM(P95:P97)</f>
        <v>0</v>
      </c>
      <c r="Q94" s="214"/>
      <c r="R94" s="215">
        <f>SUM(R95:R97)</f>
        <v>0.00042499999999999998</v>
      </c>
      <c r="S94" s="214"/>
      <c r="T94" s="216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7" t="s">
        <v>85</v>
      </c>
      <c r="AT94" s="218" t="s">
        <v>73</v>
      </c>
      <c r="AU94" s="218" t="s">
        <v>74</v>
      </c>
      <c r="AY94" s="217" t="s">
        <v>139</v>
      </c>
      <c r="BK94" s="219">
        <f>SUM(BK95:BK97)</f>
        <v>0</v>
      </c>
    </row>
    <row r="95" s="2" customFormat="1" ht="21.75" customHeight="1">
      <c r="A95" s="39"/>
      <c r="B95" s="40"/>
      <c r="C95" s="220" t="s">
        <v>82</v>
      </c>
      <c r="D95" s="220" t="s">
        <v>140</v>
      </c>
      <c r="E95" s="221" t="s">
        <v>141</v>
      </c>
      <c r="F95" s="222" t="s">
        <v>142</v>
      </c>
      <c r="G95" s="223" t="s">
        <v>143</v>
      </c>
      <c r="H95" s="224">
        <v>1.7</v>
      </c>
      <c r="I95" s="225"/>
      <c r="J95" s="226">
        <f>ROUND(I95*H95,2)</f>
        <v>0</v>
      </c>
      <c r="K95" s="222" t="s">
        <v>19</v>
      </c>
      <c r="L95" s="45"/>
      <c r="M95" s="227" t="s">
        <v>19</v>
      </c>
      <c r="N95" s="228" t="s">
        <v>45</v>
      </c>
      <c r="O95" s="85"/>
      <c r="P95" s="229">
        <f>O95*H95</f>
        <v>0</v>
      </c>
      <c r="Q95" s="229">
        <v>0.00025000000000000001</v>
      </c>
      <c r="R95" s="229">
        <f>Q95*H95</f>
        <v>0.00042499999999999998</v>
      </c>
      <c r="S95" s="229">
        <v>0</v>
      </c>
      <c r="T95" s="230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31" t="s">
        <v>144</v>
      </c>
      <c r="AT95" s="231" t="s">
        <v>140</v>
      </c>
      <c r="AU95" s="231" t="s">
        <v>82</v>
      </c>
      <c r="AY95" s="18" t="s">
        <v>139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18" t="s">
        <v>82</v>
      </c>
      <c r="BK95" s="232">
        <f>ROUND(I95*H95,2)</f>
        <v>0</v>
      </c>
      <c r="BL95" s="18" t="s">
        <v>144</v>
      </c>
      <c r="BM95" s="231" t="s">
        <v>145</v>
      </c>
    </row>
    <row r="96" s="2" customFormat="1">
      <c r="A96" s="39"/>
      <c r="B96" s="40"/>
      <c r="C96" s="41"/>
      <c r="D96" s="233" t="s">
        <v>146</v>
      </c>
      <c r="E96" s="41"/>
      <c r="F96" s="234" t="s">
        <v>142</v>
      </c>
      <c r="G96" s="41"/>
      <c r="H96" s="41"/>
      <c r="I96" s="137"/>
      <c r="J96" s="41"/>
      <c r="K96" s="41"/>
      <c r="L96" s="45"/>
      <c r="M96" s="235"/>
      <c r="N96" s="236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146</v>
      </c>
      <c r="AU96" s="18" t="s">
        <v>82</v>
      </c>
    </row>
    <row r="97" s="13" customFormat="1">
      <c r="A97" s="13"/>
      <c r="B97" s="237"/>
      <c r="C97" s="238"/>
      <c r="D97" s="233" t="s">
        <v>147</v>
      </c>
      <c r="E97" s="239" t="s">
        <v>19</v>
      </c>
      <c r="F97" s="240" t="s">
        <v>148</v>
      </c>
      <c r="G97" s="238"/>
      <c r="H97" s="241">
        <v>1.7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7" t="s">
        <v>147</v>
      </c>
      <c r="AU97" s="247" t="s">
        <v>82</v>
      </c>
      <c r="AV97" s="13" t="s">
        <v>85</v>
      </c>
      <c r="AW97" s="13" t="s">
        <v>34</v>
      </c>
      <c r="AX97" s="13" t="s">
        <v>82</v>
      </c>
      <c r="AY97" s="247" t="s">
        <v>139</v>
      </c>
    </row>
    <row r="98" s="12" customFormat="1" ht="25.92" customHeight="1">
      <c r="A98" s="12"/>
      <c r="B98" s="206"/>
      <c r="C98" s="207"/>
      <c r="D98" s="208" t="s">
        <v>73</v>
      </c>
      <c r="E98" s="209" t="s">
        <v>149</v>
      </c>
      <c r="F98" s="209" t="s">
        <v>150</v>
      </c>
      <c r="G98" s="207"/>
      <c r="H98" s="207"/>
      <c r="I98" s="210"/>
      <c r="J98" s="211">
        <f>BK98</f>
        <v>0</v>
      </c>
      <c r="K98" s="207"/>
      <c r="L98" s="212"/>
      <c r="M98" s="213"/>
      <c r="N98" s="214"/>
      <c r="O98" s="214"/>
      <c r="P98" s="215">
        <f>P99+P112</f>
        <v>0</v>
      </c>
      <c r="Q98" s="214"/>
      <c r="R98" s="215">
        <f>R99+R112</f>
        <v>0.0019200000000000003</v>
      </c>
      <c r="S98" s="214"/>
      <c r="T98" s="216">
        <f>T99+T112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7" t="s">
        <v>85</v>
      </c>
      <c r="AT98" s="218" t="s">
        <v>73</v>
      </c>
      <c r="AU98" s="218" t="s">
        <v>74</v>
      </c>
      <c r="AY98" s="217" t="s">
        <v>139</v>
      </c>
      <c r="BK98" s="219">
        <f>BK99+BK112</f>
        <v>0</v>
      </c>
    </row>
    <row r="99" s="12" customFormat="1" ht="22.8" customHeight="1">
      <c r="A99" s="12"/>
      <c r="B99" s="206"/>
      <c r="C99" s="207"/>
      <c r="D99" s="208" t="s">
        <v>73</v>
      </c>
      <c r="E99" s="248" t="s">
        <v>151</v>
      </c>
      <c r="F99" s="248" t="s">
        <v>152</v>
      </c>
      <c r="G99" s="207"/>
      <c r="H99" s="207"/>
      <c r="I99" s="210"/>
      <c r="J99" s="249">
        <f>BK99</f>
        <v>0</v>
      </c>
      <c r="K99" s="207"/>
      <c r="L99" s="212"/>
      <c r="M99" s="213"/>
      <c r="N99" s="214"/>
      <c r="O99" s="214"/>
      <c r="P99" s="215">
        <f>SUM(P100:P111)</f>
        <v>0</v>
      </c>
      <c r="Q99" s="214"/>
      <c r="R99" s="215">
        <f>SUM(R100:R111)</f>
        <v>0.00096000000000000002</v>
      </c>
      <c r="S99" s="214"/>
      <c r="T99" s="216">
        <f>SUM(T100:T111)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7" t="s">
        <v>85</v>
      </c>
      <c r="AT99" s="218" t="s">
        <v>73</v>
      </c>
      <c r="AU99" s="218" t="s">
        <v>82</v>
      </c>
      <c r="AY99" s="217" t="s">
        <v>139</v>
      </c>
      <c r="BK99" s="219">
        <f>SUM(BK100:BK111)</f>
        <v>0</v>
      </c>
    </row>
    <row r="100" s="2" customFormat="1" ht="16.5" customHeight="1">
      <c r="A100" s="39"/>
      <c r="B100" s="40"/>
      <c r="C100" s="220" t="s">
        <v>85</v>
      </c>
      <c r="D100" s="220" t="s">
        <v>140</v>
      </c>
      <c r="E100" s="221" t="s">
        <v>153</v>
      </c>
      <c r="F100" s="222" t="s">
        <v>154</v>
      </c>
      <c r="G100" s="223" t="s">
        <v>155</v>
      </c>
      <c r="H100" s="224">
        <v>9</v>
      </c>
      <c r="I100" s="225"/>
      <c r="J100" s="226">
        <f>ROUND(I100*H100,2)</f>
        <v>0</v>
      </c>
      <c r="K100" s="222" t="s">
        <v>156</v>
      </c>
      <c r="L100" s="45"/>
      <c r="M100" s="227" t="s">
        <v>19</v>
      </c>
      <c r="N100" s="228" t="s">
        <v>45</v>
      </c>
      <c r="O100" s="85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31" t="s">
        <v>144</v>
      </c>
      <c r="AT100" s="231" t="s">
        <v>140</v>
      </c>
      <c r="AU100" s="231" t="s">
        <v>85</v>
      </c>
      <c r="AY100" s="18" t="s">
        <v>139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18" t="s">
        <v>82</v>
      </c>
      <c r="BK100" s="232">
        <f>ROUND(I100*H100,2)</f>
        <v>0</v>
      </c>
      <c r="BL100" s="18" t="s">
        <v>144</v>
      </c>
      <c r="BM100" s="231" t="s">
        <v>157</v>
      </c>
    </row>
    <row r="101" s="2" customFormat="1">
      <c r="A101" s="39"/>
      <c r="B101" s="40"/>
      <c r="C101" s="41"/>
      <c r="D101" s="233" t="s">
        <v>146</v>
      </c>
      <c r="E101" s="41"/>
      <c r="F101" s="234" t="s">
        <v>158</v>
      </c>
      <c r="G101" s="41"/>
      <c r="H101" s="41"/>
      <c r="I101" s="137"/>
      <c r="J101" s="41"/>
      <c r="K101" s="41"/>
      <c r="L101" s="45"/>
      <c r="M101" s="235"/>
      <c r="N101" s="236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146</v>
      </c>
      <c r="AU101" s="18" t="s">
        <v>85</v>
      </c>
    </row>
    <row r="102" s="13" customFormat="1">
      <c r="A102" s="13"/>
      <c r="B102" s="237"/>
      <c r="C102" s="238"/>
      <c r="D102" s="233" t="s">
        <v>147</v>
      </c>
      <c r="E102" s="239" t="s">
        <v>19</v>
      </c>
      <c r="F102" s="240" t="s">
        <v>159</v>
      </c>
      <c r="G102" s="238"/>
      <c r="H102" s="241">
        <v>9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7" t="s">
        <v>147</v>
      </c>
      <c r="AU102" s="247" t="s">
        <v>85</v>
      </c>
      <c r="AV102" s="13" t="s">
        <v>85</v>
      </c>
      <c r="AW102" s="13" t="s">
        <v>34</v>
      </c>
      <c r="AX102" s="13" t="s">
        <v>82</v>
      </c>
      <c r="AY102" s="247" t="s">
        <v>139</v>
      </c>
    </row>
    <row r="103" s="2" customFormat="1" ht="16.5" customHeight="1">
      <c r="A103" s="39"/>
      <c r="B103" s="40"/>
      <c r="C103" s="250" t="s">
        <v>160</v>
      </c>
      <c r="D103" s="250" t="s">
        <v>161</v>
      </c>
      <c r="E103" s="251" t="s">
        <v>162</v>
      </c>
      <c r="F103" s="252" t="s">
        <v>163</v>
      </c>
      <c r="G103" s="253" t="s">
        <v>155</v>
      </c>
      <c r="H103" s="254">
        <v>1</v>
      </c>
      <c r="I103" s="255"/>
      <c r="J103" s="256">
        <f>ROUND(I103*H103,2)</f>
        <v>0</v>
      </c>
      <c r="K103" s="252" t="s">
        <v>156</v>
      </c>
      <c r="L103" s="257"/>
      <c r="M103" s="258" t="s">
        <v>19</v>
      </c>
      <c r="N103" s="259" t="s">
        <v>45</v>
      </c>
      <c r="O103" s="85"/>
      <c r="P103" s="229">
        <f>O103*H103</f>
        <v>0</v>
      </c>
      <c r="Q103" s="229">
        <v>0.00040000000000000002</v>
      </c>
      <c r="R103" s="229">
        <f>Q103*H103</f>
        <v>0.00040000000000000002</v>
      </c>
      <c r="S103" s="229">
        <v>0</v>
      </c>
      <c r="T103" s="230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31" t="s">
        <v>164</v>
      </c>
      <c r="AT103" s="231" t="s">
        <v>161</v>
      </c>
      <c r="AU103" s="231" t="s">
        <v>85</v>
      </c>
      <c r="AY103" s="18" t="s">
        <v>139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18" t="s">
        <v>82</v>
      </c>
      <c r="BK103" s="232">
        <f>ROUND(I103*H103,2)</f>
        <v>0</v>
      </c>
      <c r="BL103" s="18" t="s">
        <v>144</v>
      </c>
      <c r="BM103" s="231" t="s">
        <v>165</v>
      </c>
    </row>
    <row r="104" s="2" customFormat="1">
      <c r="A104" s="39"/>
      <c r="B104" s="40"/>
      <c r="C104" s="41"/>
      <c r="D104" s="233" t="s">
        <v>146</v>
      </c>
      <c r="E104" s="41"/>
      <c r="F104" s="234" t="s">
        <v>163</v>
      </c>
      <c r="G104" s="41"/>
      <c r="H104" s="41"/>
      <c r="I104" s="137"/>
      <c r="J104" s="41"/>
      <c r="K104" s="41"/>
      <c r="L104" s="45"/>
      <c r="M104" s="235"/>
      <c r="N104" s="236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146</v>
      </c>
      <c r="AU104" s="18" t="s">
        <v>85</v>
      </c>
    </row>
    <row r="105" s="13" customFormat="1">
      <c r="A105" s="13"/>
      <c r="B105" s="237"/>
      <c r="C105" s="238"/>
      <c r="D105" s="233" t="s">
        <v>147</v>
      </c>
      <c r="E105" s="239" t="s">
        <v>19</v>
      </c>
      <c r="F105" s="240" t="s">
        <v>166</v>
      </c>
      <c r="G105" s="238"/>
      <c r="H105" s="241">
        <v>1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7" t="s">
        <v>147</v>
      </c>
      <c r="AU105" s="247" t="s">
        <v>85</v>
      </c>
      <c r="AV105" s="13" t="s">
        <v>85</v>
      </c>
      <c r="AW105" s="13" t="s">
        <v>34</v>
      </c>
      <c r="AX105" s="13" t="s">
        <v>82</v>
      </c>
      <c r="AY105" s="247" t="s">
        <v>139</v>
      </c>
    </row>
    <row r="106" s="2" customFormat="1" ht="16.5" customHeight="1">
      <c r="A106" s="39"/>
      <c r="B106" s="40"/>
      <c r="C106" s="250" t="s">
        <v>167</v>
      </c>
      <c r="D106" s="250" t="s">
        <v>161</v>
      </c>
      <c r="E106" s="251" t="s">
        <v>168</v>
      </c>
      <c r="F106" s="252" t="s">
        <v>169</v>
      </c>
      <c r="G106" s="253" t="s">
        <v>155</v>
      </c>
      <c r="H106" s="254">
        <v>1</v>
      </c>
      <c r="I106" s="255"/>
      <c r="J106" s="256">
        <f>ROUND(I106*H106,2)</f>
        <v>0</v>
      </c>
      <c r="K106" s="252" t="s">
        <v>19</v>
      </c>
      <c r="L106" s="257"/>
      <c r="M106" s="258" t="s">
        <v>19</v>
      </c>
      <c r="N106" s="259" t="s">
        <v>45</v>
      </c>
      <c r="O106" s="85"/>
      <c r="P106" s="229">
        <f>O106*H106</f>
        <v>0</v>
      </c>
      <c r="Q106" s="229">
        <v>0.00040000000000000002</v>
      </c>
      <c r="R106" s="229">
        <f>Q106*H106</f>
        <v>0.00040000000000000002</v>
      </c>
      <c r="S106" s="229">
        <v>0</v>
      </c>
      <c r="T106" s="230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31" t="s">
        <v>164</v>
      </c>
      <c r="AT106" s="231" t="s">
        <v>161</v>
      </c>
      <c r="AU106" s="231" t="s">
        <v>85</v>
      </c>
      <c r="AY106" s="18" t="s">
        <v>139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18" t="s">
        <v>82</v>
      </c>
      <c r="BK106" s="232">
        <f>ROUND(I106*H106,2)</f>
        <v>0</v>
      </c>
      <c r="BL106" s="18" t="s">
        <v>144</v>
      </c>
      <c r="BM106" s="231" t="s">
        <v>170</v>
      </c>
    </row>
    <row r="107" s="2" customFormat="1">
      <c r="A107" s="39"/>
      <c r="B107" s="40"/>
      <c r="C107" s="41"/>
      <c r="D107" s="233" t="s">
        <v>146</v>
      </c>
      <c r="E107" s="41"/>
      <c r="F107" s="234" t="s">
        <v>169</v>
      </c>
      <c r="G107" s="41"/>
      <c r="H107" s="41"/>
      <c r="I107" s="137"/>
      <c r="J107" s="41"/>
      <c r="K107" s="41"/>
      <c r="L107" s="45"/>
      <c r="M107" s="235"/>
      <c r="N107" s="236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146</v>
      </c>
      <c r="AU107" s="18" t="s">
        <v>85</v>
      </c>
    </row>
    <row r="108" s="13" customFormat="1">
      <c r="A108" s="13"/>
      <c r="B108" s="237"/>
      <c r="C108" s="238"/>
      <c r="D108" s="233" t="s">
        <v>147</v>
      </c>
      <c r="E108" s="239" t="s">
        <v>19</v>
      </c>
      <c r="F108" s="240" t="s">
        <v>166</v>
      </c>
      <c r="G108" s="238"/>
      <c r="H108" s="241">
        <v>1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7" t="s">
        <v>147</v>
      </c>
      <c r="AU108" s="247" t="s">
        <v>85</v>
      </c>
      <c r="AV108" s="13" t="s">
        <v>85</v>
      </c>
      <c r="AW108" s="13" t="s">
        <v>34</v>
      </c>
      <c r="AX108" s="13" t="s">
        <v>82</v>
      </c>
      <c r="AY108" s="247" t="s">
        <v>139</v>
      </c>
    </row>
    <row r="109" s="2" customFormat="1" ht="16.5" customHeight="1">
      <c r="A109" s="39"/>
      <c r="B109" s="40"/>
      <c r="C109" s="250" t="s">
        <v>171</v>
      </c>
      <c r="D109" s="250" t="s">
        <v>161</v>
      </c>
      <c r="E109" s="251" t="s">
        <v>172</v>
      </c>
      <c r="F109" s="252" t="s">
        <v>173</v>
      </c>
      <c r="G109" s="253" t="s">
        <v>155</v>
      </c>
      <c r="H109" s="254">
        <v>1</v>
      </c>
      <c r="I109" s="255"/>
      <c r="J109" s="256">
        <f>ROUND(I109*H109,2)</f>
        <v>0</v>
      </c>
      <c r="K109" s="252" t="s">
        <v>156</v>
      </c>
      <c r="L109" s="257"/>
      <c r="M109" s="258" t="s">
        <v>19</v>
      </c>
      <c r="N109" s="259" t="s">
        <v>45</v>
      </c>
      <c r="O109" s="85"/>
      <c r="P109" s="229">
        <f>O109*H109</f>
        <v>0</v>
      </c>
      <c r="Q109" s="229">
        <v>0.00016000000000000001</v>
      </c>
      <c r="R109" s="229">
        <f>Q109*H109</f>
        <v>0.00016000000000000001</v>
      </c>
      <c r="S109" s="229">
        <v>0</v>
      </c>
      <c r="T109" s="230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31" t="s">
        <v>164</v>
      </c>
      <c r="AT109" s="231" t="s">
        <v>161</v>
      </c>
      <c r="AU109" s="231" t="s">
        <v>85</v>
      </c>
      <c r="AY109" s="18" t="s">
        <v>139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18" t="s">
        <v>82</v>
      </c>
      <c r="BK109" s="232">
        <f>ROUND(I109*H109,2)</f>
        <v>0</v>
      </c>
      <c r="BL109" s="18" t="s">
        <v>144</v>
      </c>
      <c r="BM109" s="231" t="s">
        <v>174</v>
      </c>
    </row>
    <row r="110" s="2" customFormat="1">
      <c r="A110" s="39"/>
      <c r="B110" s="40"/>
      <c r="C110" s="41"/>
      <c r="D110" s="233" t="s">
        <v>146</v>
      </c>
      <c r="E110" s="41"/>
      <c r="F110" s="234" t="s">
        <v>173</v>
      </c>
      <c r="G110" s="41"/>
      <c r="H110" s="41"/>
      <c r="I110" s="137"/>
      <c r="J110" s="41"/>
      <c r="K110" s="41"/>
      <c r="L110" s="45"/>
      <c r="M110" s="235"/>
      <c r="N110" s="236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146</v>
      </c>
      <c r="AU110" s="18" t="s">
        <v>85</v>
      </c>
    </row>
    <row r="111" s="13" customFormat="1">
      <c r="A111" s="13"/>
      <c r="B111" s="237"/>
      <c r="C111" s="238"/>
      <c r="D111" s="233" t="s">
        <v>147</v>
      </c>
      <c r="E111" s="239" t="s">
        <v>19</v>
      </c>
      <c r="F111" s="240" t="s">
        <v>166</v>
      </c>
      <c r="G111" s="238"/>
      <c r="H111" s="241">
        <v>1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7" t="s">
        <v>147</v>
      </c>
      <c r="AU111" s="247" t="s">
        <v>85</v>
      </c>
      <c r="AV111" s="13" t="s">
        <v>85</v>
      </c>
      <c r="AW111" s="13" t="s">
        <v>34</v>
      </c>
      <c r="AX111" s="13" t="s">
        <v>82</v>
      </c>
      <c r="AY111" s="247" t="s">
        <v>139</v>
      </c>
    </row>
    <row r="112" s="12" customFormat="1" ht="22.8" customHeight="1">
      <c r="A112" s="12"/>
      <c r="B112" s="206"/>
      <c r="C112" s="207"/>
      <c r="D112" s="208" t="s">
        <v>73</v>
      </c>
      <c r="E112" s="248" t="s">
        <v>175</v>
      </c>
      <c r="F112" s="248" t="s">
        <v>176</v>
      </c>
      <c r="G112" s="207"/>
      <c r="H112" s="207"/>
      <c r="I112" s="210"/>
      <c r="J112" s="249">
        <f>BK112</f>
        <v>0</v>
      </c>
      <c r="K112" s="207"/>
      <c r="L112" s="212"/>
      <c r="M112" s="213"/>
      <c r="N112" s="214"/>
      <c r="O112" s="214"/>
      <c r="P112" s="215">
        <f>SUM(P113:P138)</f>
        <v>0</v>
      </c>
      <c r="Q112" s="214"/>
      <c r="R112" s="215">
        <f>SUM(R113:R138)</f>
        <v>0.00096000000000000013</v>
      </c>
      <c r="S112" s="214"/>
      <c r="T112" s="216">
        <f>SUM(T113:T138)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7" t="s">
        <v>85</v>
      </c>
      <c r="AT112" s="218" t="s">
        <v>73</v>
      </c>
      <c r="AU112" s="218" t="s">
        <v>82</v>
      </c>
      <c r="AY112" s="217" t="s">
        <v>139</v>
      </c>
      <c r="BK112" s="219">
        <f>SUM(BK113:BK138)</f>
        <v>0</v>
      </c>
    </row>
    <row r="113" s="2" customFormat="1" ht="21.75" customHeight="1">
      <c r="A113" s="39"/>
      <c r="B113" s="40"/>
      <c r="C113" s="220" t="s">
        <v>177</v>
      </c>
      <c r="D113" s="220" t="s">
        <v>140</v>
      </c>
      <c r="E113" s="221" t="s">
        <v>178</v>
      </c>
      <c r="F113" s="222" t="s">
        <v>179</v>
      </c>
      <c r="G113" s="223" t="s">
        <v>180</v>
      </c>
      <c r="H113" s="224">
        <v>20</v>
      </c>
      <c r="I113" s="225"/>
      <c r="J113" s="226">
        <f>ROUND(I113*H113,2)</f>
        <v>0</v>
      </c>
      <c r="K113" s="222" t="s">
        <v>156</v>
      </c>
      <c r="L113" s="45"/>
      <c r="M113" s="227" t="s">
        <v>19</v>
      </c>
      <c r="N113" s="228" t="s">
        <v>45</v>
      </c>
      <c r="O113" s="85"/>
      <c r="P113" s="229">
        <f>O113*H113</f>
        <v>0</v>
      </c>
      <c r="Q113" s="229">
        <v>0</v>
      </c>
      <c r="R113" s="229">
        <f>Q113*H113</f>
        <v>0</v>
      </c>
      <c r="S113" s="229">
        <v>0</v>
      </c>
      <c r="T113" s="230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31" t="s">
        <v>144</v>
      </c>
      <c r="AT113" s="231" t="s">
        <v>140</v>
      </c>
      <c r="AU113" s="231" t="s">
        <v>85</v>
      </c>
      <c r="AY113" s="18" t="s">
        <v>139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18" t="s">
        <v>82</v>
      </c>
      <c r="BK113" s="232">
        <f>ROUND(I113*H113,2)</f>
        <v>0</v>
      </c>
      <c r="BL113" s="18" t="s">
        <v>144</v>
      </c>
      <c r="BM113" s="231" t="s">
        <v>181</v>
      </c>
    </row>
    <row r="114" s="2" customFormat="1">
      <c r="A114" s="39"/>
      <c r="B114" s="40"/>
      <c r="C114" s="41"/>
      <c r="D114" s="233" t="s">
        <v>146</v>
      </c>
      <c r="E114" s="41"/>
      <c r="F114" s="234" t="s">
        <v>182</v>
      </c>
      <c r="G114" s="41"/>
      <c r="H114" s="41"/>
      <c r="I114" s="137"/>
      <c r="J114" s="41"/>
      <c r="K114" s="41"/>
      <c r="L114" s="45"/>
      <c r="M114" s="235"/>
      <c r="N114" s="236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146</v>
      </c>
      <c r="AU114" s="18" t="s">
        <v>85</v>
      </c>
    </row>
    <row r="115" s="2" customFormat="1">
      <c r="A115" s="39"/>
      <c r="B115" s="40"/>
      <c r="C115" s="41"/>
      <c r="D115" s="233" t="s">
        <v>183</v>
      </c>
      <c r="E115" s="41"/>
      <c r="F115" s="260" t="s">
        <v>184</v>
      </c>
      <c r="G115" s="41"/>
      <c r="H115" s="41"/>
      <c r="I115" s="137"/>
      <c r="J115" s="41"/>
      <c r="K115" s="41"/>
      <c r="L115" s="45"/>
      <c r="M115" s="235"/>
      <c r="N115" s="236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183</v>
      </c>
      <c r="AU115" s="18" t="s">
        <v>85</v>
      </c>
    </row>
    <row r="116" s="2" customFormat="1" ht="16.5" customHeight="1">
      <c r="A116" s="39"/>
      <c r="B116" s="40"/>
      <c r="C116" s="250" t="s">
        <v>185</v>
      </c>
      <c r="D116" s="250" t="s">
        <v>161</v>
      </c>
      <c r="E116" s="251" t="s">
        <v>186</v>
      </c>
      <c r="F116" s="252" t="s">
        <v>187</v>
      </c>
      <c r="G116" s="253" t="s">
        <v>180</v>
      </c>
      <c r="H116" s="254">
        <v>24</v>
      </c>
      <c r="I116" s="255"/>
      <c r="J116" s="256">
        <f>ROUND(I116*H116,2)</f>
        <v>0</v>
      </c>
      <c r="K116" s="252" t="s">
        <v>156</v>
      </c>
      <c r="L116" s="257"/>
      <c r="M116" s="258" t="s">
        <v>19</v>
      </c>
      <c r="N116" s="259" t="s">
        <v>45</v>
      </c>
      <c r="O116" s="85"/>
      <c r="P116" s="229">
        <f>O116*H116</f>
        <v>0</v>
      </c>
      <c r="Q116" s="229">
        <v>4.0000000000000003E-05</v>
      </c>
      <c r="R116" s="229">
        <f>Q116*H116</f>
        <v>0.00096000000000000013</v>
      </c>
      <c r="S116" s="229">
        <v>0</v>
      </c>
      <c r="T116" s="230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31" t="s">
        <v>164</v>
      </c>
      <c r="AT116" s="231" t="s">
        <v>161</v>
      </c>
      <c r="AU116" s="231" t="s">
        <v>85</v>
      </c>
      <c r="AY116" s="18" t="s">
        <v>139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18" t="s">
        <v>82</v>
      </c>
      <c r="BK116" s="232">
        <f>ROUND(I116*H116,2)</f>
        <v>0</v>
      </c>
      <c r="BL116" s="18" t="s">
        <v>144</v>
      </c>
      <c r="BM116" s="231" t="s">
        <v>188</v>
      </c>
    </row>
    <row r="117" s="2" customFormat="1">
      <c r="A117" s="39"/>
      <c r="B117" s="40"/>
      <c r="C117" s="41"/>
      <c r="D117" s="233" t="s">
        <v>146</v>
      </c>
      <c r="E117" s="41"/>
      <c r="F117" s="234" t="s">
        <v>187</v>
      </c>
      <c r="G117" s="41"/>
      <c r="H117" s="41"/>
      <c r="I117" s="137"/>
      <c r="J117" s="41"/>
      <c r="K117" s="41"/>
      <c r="L117" s="45"/>
      <c r="M117" s="235"/>
      <c r="N117" s="236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146</v>
      </c>
      <c r="AU117" s="18" t="s">
        <v>85</v>
      </c>
    </row>
    <row r="118" s="13" customFormat="1">
      <c r="A118" s="13"/>
      <c r="B118" s="237"/>
      <c r="C118" s="238"/>
      <c r="D118" s="233" t="s">
        <v>147</v>
      </c>
      <c r="E118" s="239" t="s">
        <v>19</v>
      </c>
      <c r="F118" s="240" t="s">
        <v>189</v>
      </c>
      <c r="G118" s="238"/>
      <c r="H118" s="241">
        <v>20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7" t="s">
        <v>147</v>
      </c>
      <c r="AU118" s="247" t="s">
        <v>85</v>
      </c>
      <c r="AV118" s="13" t="s">
        <v>85</v>
      </c>
      <c r="AW118" s="13" t="s">
        <v>34</v>
      </c>
      <c r="AX118" s="13" t="s">
        <v>82</v>
      </c>
      <c r="AY118" s="247" t="s">
        <v>139</v>
      </c>
    </row>
    <row r="119" s="13" customFormat="1">
      <c r="A119" s="13"/>
      <c r="B119" s="237"/>
      <c r="C119" s="238"/>
      <c r="D119" s="233" t="s">
        <v>147</v>
      </c>
      <c r="E119" s="238"/>
      <c r="F119" s="240" t="s">
        <v>190</v>
      </c>
      <c r="G119" s="238"/>
      <c r="H119" s="241">
        <v>24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7" t="s">
        <v>147</v>
      </c>
      <c r="AU119" s="247" t="s">
        <v>85</v>
      </c>
      <c r="AV119" s="13" t="s">
        <v>85</v>
      </c>
      <c r="AW119" s="13" t="s">
        <v>4</v>
      </c>
      <c r="AX119" s="13" t="s">
        <v>82</v>
      </c>
      <c r="AY119" s="247" t="s">
        <v>139</v>
      </c>
    </row>
    <row r="120" s="2" customFormat="1" ht="16.5" customHeight="1">
      <c r="A120" s="39"/>
      <c r="B120" s="40"/>
      <c r="C120" s="220" t="s">
        <v>191</v>
      </c>
      <c r="D120" s="220" t="s">
        <v>140</v>
      </c>
      <c r="E120" s="221" t="s">
        <v>192</v>
      </c>
      <c r="F120" s="222" t="s">
        <v>193</v>
      </c>
      <c r="G120" s="223" t="s">
        <v>155</v>
      </c>
      <c r="H120" s="224">
        <v>1</v>
      </c>
      <c r="I120" s="225"/>
      <c r="J120" s="226">
        <f>ROUND(I120*H120,2)</f>
        <v>0</v>
      </c>
      <c r="K120" s="222" t="s">
        <v>156</v>
      </c>
      <c r="L120" s="45"/>
      <c r="M120" s="227" t="s">
        <v>19</v>
      </c>
      <c r="N120" s="228" t="s">
        <v>45</v>
      </c>
      <c r="O120" s="85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1" t="s">
        <v>144</v>
      </c>
      <c r="AT120" s="231" t="s">
        <v>140</v>
      </c>
      <c r="AU120" s="231" t="s">
        <v>85</v>
      </c>
      <c r="AY120" s="18" t="s">
        <v>139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8" t="s">
        <v>82</v>
      </c>
      <c r="BK120" s="232">
        <f>ROUND(I120*H120,2)</f>
        <v>0</v>
      </c>
      <c r="BL120" s="18" t="s">
        <v>144</v>
      </c>
      <c r="BM120" s="231" t="s">
        <v>194</v>
      </c>
    </row>
    <row r="121" s="2" customFormat="1">
      <c r="A121" s="39"/>
      <c r="B121" s="40"/>
      <c r="C121" s="41"/>
      <c r="D121" s="233" t="s">
        <v>146</v>
      </c>
      <c r="E121" s="41"/>
      <c r="F121" s="234" t="s">
        <v>195</v>
      </c>
      <c r="G121" s="41"/>
      <c r="H121" s="41"/>
      <c r="I121" s="137"/>
      <c r="J121" s="41"/>
      <c r="K121" s="41"/>
      <c r="L121" s="45"/>
      <c r="M121" s="235"/>
      <c r="N121" s="236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146</v>
      </c>
      <c r="AU121" s="18" t="s">
        <v>85</v>
      </c>
    </row>
    <row r="122" s="2" customFormat="1">
      <c r="A122" s="39"/>
      <c r="B122" s="40"/>
      <c r="C122" s="41"/>
      <c r="D122" s="233" t="s">
        <v>196</v>
      </c>
      <c r="E122" s="41"/>
      <c r="F122" s="260" t="s">
        <v>197</v>
      </c>
      <c r="G122" s="41"/>
      <c r="H122" s="41"/>
      <c r="I122" s="137"/>
      <c r="J122" s="41"/>
      <c r="K122" s="41"/>
      <c r="L122" s="45"/>
      <c r="M122" s="235"/>
      <c r="N122" s="236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196</v>
      </c>
      <c r="AU122" s="18" t="s">
        <v>85</v>
      </c>
    </row>
    <row r="123" s="2" customFormat="1" ht="16.5" customHeight="1">
      <c r="A123" s="39"/>
      <c r="B123" s="40"/>
      <c r="C123" s="250" t="s">
        <v>198</v>
      </c>
      <c r="D123" s="250" t="s">
        <v>161</v>
      </c>
      <c r="E123" s="251" t="s">
        <v>199</v>
      </c>
      <c r="F123" s="252" t="s">
        <v>200</v>
      </c>
      <c r="G123" s="253" t="s">
        <v>155</v>
      </c>
      <c r="H123" s="254">
        <v>1</v>
      </c>
      <c r="I123" s="255"/>
      <c r="J123" s="256">
        <f>ROUND(I123*H123,2)</f>
        <v>0</v>
      </c>
      <c r="K123" s="252" t="s">
        <v>19</v>
      </c>
      <c r="L123" s="257"/>
      <c r="M123" s="258" t="s">
        <v>19</v>
      </c>
      <c r="N123" s="259" t="s">
        <v>45</v>
      </c>
      <c r="O123" s="85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164</v>
      </c>
      <c r="AT123" s="231" t="s">
        <v>161</v>
      </c>
      <c r="AU123" s="231" t="s">
        <v>85</v>
      </c>
      <c r="AY123" s="18" t="s">
        <v>139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82</v>
      </c>
      <c r="BK123" s="232">
        <f>ROUND(I123*H123,2)</f>
        <v>0</v>
      </c>
      <c r="BL123" s="18" t="s">
        <v>144</v>
      </c>
      <c r="BM123" s="231" t="s">
        <v>201</v>
      </c>
    </row>
    <row r="124" s="2" customFormat="1">
      <c r="A124" s="39"/>
      <c r="B124" s="40"/>
      <c r="C124" s="41"/>
      <c r="D124" s="233" t="s">
        <v>146</v>
      </c>
      <c r="E124" s="41"/>
      <c r="F124" s="234" t="s">
        <v>202</v>
      </c>
      <c r="G124" s="41"/>
      <c r="H124" s="41"/>
      <c r="I124" s="137"/>
      <c r="J124" s="41"/>
      <c r="K124" s="41"/>
      <c r="L124" s="45"/>
      <c r="M124" s="235"/>
      <c r="N124" s="236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146</v>
      </c>
      <c r="AU124" s="18" t="s">
        <v>85</v>
      </c>
    </row>
    <row r="125" s="2" customFormat="1">
      <c r="A125" s="39"/>
      <c r="B125" s="40"/>
      <c r="C125" s="41"/>
      <c r="D125" s="233" t="s">
        <v>196</v>
      </c>
      <c r="E125" s="41"/>
      <c r="F125" s="260" t="s">
        <v>203</v>
      </c>
      <c r="G125" s="41"/>
      <c r="H125" s="41"/>
      <c r="I125" s="137"/>
      <c r="J125" s="41"/>
      <c r="K125" s="41"/>
      <c r="L125" s="45"/>
      <c r="M125" s="235"/>
      <c r="N125" s="236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196</v>
      </c>
      <c r="AU125" s="18" t="s">
        <v>85</v>
      </c>
    </row>
    <row r="126" s="13" customFormat="1">
      <c r="A126" s="13"/>
      <c r="B126" s="237"/>
      <c r="C126" s="238"/>
      <c r="D126" s="233" t="s">
        <v>147</v>
      </c>
      <c r="E126" s="239" t="s">
        <v>19</v>
      </c>
      <c r="F126" s="240" t="s">
        <v>204</v>
      </c>
      <c r="G126" s="238"/>
      <c r="H126" s="241">
        <v>1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7" t="s">
        <v>147</v>
      </c>
      <c r="AU126" s="247" t="s">
        <v>85</v>
      </c>
      <c r="AV126" s="13" t="s">
        <v>85</v>
      </c>
      <c r="AW126" s="13" t="s">
        <v>34</v>
      </c>
      <c r="AX126" s="13" t="s">
        <v>82</v>
      </c>
      <c r="AY126" s="247" t="s">
        <v>139</v>
      </c>
    </row>
    <row r="127" s="2" customFormat="1" ht="16.5" customHeight="1">
      <c r="A127" s="39"/>
      <c r="B127" s="40"/>
      <c r="C127" s="220" t="s">
        <v>205</v>
      </c>
      <c r="D127" s="220" t="s">
        <v>140</v>
      </c>
      <c r="E127" s="221" t="s">
        <v>206</v>
      </c>
      <c r="F127" s="222" t="s">
        <v>207</v>
      </c>
      <c r="G127" s="223" t="s">
        <v>155</v>
      </c>
      <c r="H127" s="224">
        <v>1</v>
      </c>
      <c r="I127" s="225"/>
      <c r="J127" s="226">
        <f>ROUND(I127*H127,2)</f>
        <v>0</v>
      </c>
      <c r="K127" s="222" t="s">
        <v>156</v>
      </c>
      <c r="L127" s="45"/>
      <c r="M127" s="227" t="s">
        <v>19</v>
      </c>
      <c r="N127" s="228" t="s">
        <v>45</v>
      </c>
      <c r="O127" s="85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144</v>
      </c>
      <c r="AT127" s="231" t="s">
        <v>140</v>
      </c>
      <c r="AU127" s="231" t="s">
        <v>85</v>
      </c>
      <c r="AY127" s="18" t="s">
        <v>139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82</v>
      </c>
      <c r="BK127" s="232">
        <f>ROUND(I127*H127,2)</f>
        <v>0</v>
      </c>
      <c r="BL127" s="18" t="s">
        <v>144</v>
      </c>
      <c r="BM127" s="231" t="s">
        <v>208</v>
      </c>
    </row>
    <row r="128" s="2" customFormat="1">
      <c r="A128" s="39"/>
      <c r="B128" s="40"/>
      <c r="C128" s="41"/>
      <c r="D128" s="233" t="s">
        <v>146</v>
      </c>
      <c r="E128" s="41"/>
      <c r="F128" s="234" t="s">
        <v>209</v>
      </c>
      <c r="G128" s="41"/>
      <c r="H128" s="41"/>
      <c r="I128" s="137"/>
      <c r="J128" s="41"/>
      <c r="K128" s="41"/>
      <c r="L128" s="45"/>
      <c r="M128" s="235"/>
      <c r="N128" s="236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146</v>
      </c>
      <c r="AU128" s="18" t="s">
        <v>85</v>
      </c>
    </row>
    <row r="129" s="2" customFormat="1" ht="21.75" customHeight="1">
      <c r="A129" s="39"/>
      <c r="B129" s="40"/>
      <c r="C129" s="250" t="s">
        <v>210</v>
      </c>
      <c r="D129" s="250" t="s">
        <v>161</v>
      </c>
      <c r="E129" s="251" t="s">
        <v>211</v>
      </c>
      <c r="F129" s="252" t="s">
        <v>212</v>
      </c>
      <c r="G129" s="253" t="s">
        <v>155</v>
      </c>
      <c r="H129" s="254">
        <v>1</v>
      </c>
      <c r="I129" s="255"/>
      <c r="J129" s="256">
        <f>ROUND(I129*H129,2)</f>
        <v>0</v>
      </c>
      <c r="K129" s="252" t="s">
        <v>19</v>
      </c>
      <c r="L129" s="257"/>
      <c r="M129" s="258" t="s">
        <v>19</v>
      </c>
      <c r="N129" s="259" t="s">
        <v>45</v>
      </c>
      <c r="O129" s="85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164</v>
      </c>
      <c r="AT129" s="231" t="s">
        <v>161</v>
      </c>
      <c r="AU129" s="231" t="s">
        <v>85</v>
      </c>
      <c r="AY129" s="18" t="s">
        <v>139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82</v>
      </c>
      <c r="BK129" s="232">
        <f>ROUND(I129*H129,2)</f>
        <v>0</v>
      </c>
      <c r="BL129" s="18" t="s">
        <v>144</v>
      </c>
      <c r="BM129" s="231" t="s">
        <v>213</v>
      </c>
    </row>
    <row r="130" s="2" customFormat="1">
      <c r="A130" s="39"/>
      <c r="B130" s="40"/>
      <c r="C130" s="41"/>
      <c r="D130" s="233" t="s">
        <v>146</v>
      </c>
      <c r="E130" s="41"/>
      <c r="F130" s="234" t="s">
        <v>212</v>
      </c>
      <c r="G130" s="41"/>
      <c r="H130" s="41"/>
      <c r="I130" s="137"/>
      <c r="J130" s="41"/>
      <c r="K130" s="41"/>
      <c r="L130" s="45"/>
      <c r="M130" s="235"/>
      <c r="N130" s="236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146</v>
      </c>
      <c r="AU130" s="18" t="s">
        <v>85</v>
      </c>
    </row>
    <row r="131" s="2" customFormat="1">
      <c r="A131" s="39"/>
      <c r="B131" s="40"/>
      <c r="C131" s="41"/>
      <c r="D131" s="233" t="s">
        <v>196</v>
      </c>
      <c r="E131" s="41"/>
      <c r="F131" s="260" t="s">
        <v>214</v>
      </c>
      <c r="G131" s="41"/>
      <c r="H131" s="41"/>
      <c r="I131" s="137"/>
      <c r="J131" s="41"/>
      <c r="K131" s="41"/>
      <c r="L131" s="45"/>
      <c r="M131" s="235"/>
      <c r="N131" s="236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196</v>
      </c>
      <c r="AU131" s="18" t="s">
        <v>85</v>
      </c>
    </row>
    <row r="132" s="13" customFormat="1">
      <c r="A132" s="13"/>
      <c r="B132" s="237"/>
      <c r="C132" s="238"/>
      <c r="D132" s="233" t="s">
        <v>147</v>
      </c>
      <c r="E132" s="239" t="s">
        <v>19</v>
      </c>
      <c r="F132" s="240" t="s">
        <v>215</v>
      </c>
      <c r="G132" s="238"/>
      <c r="H132" s="241">
        <v>1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147</v>
      </c>
      <c r="AU132" s="247" t="s">
        <v>85</v>
      </c>
      <c r="AV132" s="13" t="s">
        <v>85</v>
      </c>
      <c r="AW132" s="13" t="s">
        <v>34</v>
      </c>
      <c r="AX132" s="13" t="s">
        <v>82</v>
      </c>
      <c r="AY132" s="247" t="s">
        <v>139</v>
      </c>
    </row>
    <row r="133" s="2" customFormat="1" ht="16.5" customHeight="1">
      <c r="A133" s="39"/>
      <c r="B133" s="40"/>
      <c r="C133" s="220" t="s">
        <v>216</v>
      </c>
      <c r="D133" s="220" t="s">
        <v>140</v>
      </c>
      <c r="E133" s="221" t="s">
        <v>217</v>
      </c>
      <c r="F133" s="222" t="s">
        <v>218</v>
      </c>
      <c r="G133" s="223" t="s">
        <v>155</v>
      </c>
      <c r="H133" s="224">
        <v>1</v>
      </c>
      <c r="I133" s="225"/>
      <c r="J133" s="226">
        <f>ROUND(I133*H133,2)</f>
        <v>0</v>
      </c>
      <c r="K133" s="222" t="s">
        <v>19</v>
      </c>
      <c r="L133" s="45"/>
      <c r="M133" s="227" t="s">
        <v>19</v>
      </c>
      <c r="N133" s="228" t="s">
        <v>45</v>
      </c>
      <c r="O133" s="85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144</v>
      </c>
      <c r="AT133" s="231" t="s">
        <v>140</v>
      </c>
      <c r="AU133" s="231" t="s">
        <v>85</v>
      </c>
      <c r="AY133" s="18" t="s">
        <v>139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82</v>
      </c>
      <c r="BK133" s="232">
        <f>ROUND(I133*H133,2)</f>
        <v>0</v>
      </c>
      <c r="BL133" s="18" t="s">
        <v>144</v>
      </c>
      <c r="BM133" s="231" t="s">
        <v>219</v>
      </c>
    </row>
    <row r="134" s="2" customFormat="1">
      <c r="A134" s="39"/>
      <c r="B134" s="40"/>
      <c r="C134" s="41"/>
      <c r="D134" s="233" t="s">
        <v>146</v>
      </c>
      <c r="E134" s="41"/>
      <c r="F134" s="234" t="s">
        <v>220</v>
      </c>
      <c r="G134" s="41"/>
      <c r="H134" s="41"/>
      <c r="I134" s="137"/>
      <c r="J134" s="41"/>
      <c r="K134" s="41"/>
      <c r="L134" s="45"/>
      <c r="M134" s="235"/>
      <c r="N134" s="236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146</v>
      </c>
      <c r="AU134" s="18" t="s">
        <v>85</v>
      </c>
    </row>
    <row r="135" s="13" customFormat="1">
      <c r="A135" s="13"/>
      <c r="B135" s="237"/>
      <c r="C135" s="238"/>
      <c r="D135" s="233" t="s">
        <v>147</v>
      </c>
      <c r="E135" s="239" t="s">
        <v>19</v>
      </c>
      <c r="F135" s="240" t="s">
        <v>204</v>
      </c>
      <c r="G135" s="238"/>
      <c r="H135" s="241">
        <v>1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147</v>
      </c>
      <c r="AU135" s="247" t="s">
        <v>85</v>
      </c>
      <c r="AV135" s="13" t="s">
        <v>85</v>
      </c>
      <c r="AW135" s="13" t="s">
        <v>34</v>
      </c>
      <c r="AX135" s="13" t="s">
        <v>82</v>
      </c>
      <c r="AY135" s="247" t="s">
        <v>139</v>
      </c>
    </row>
    <row r="136" s="2" customFormat="1" ht="16.5" customHeight="1">
      <c r="A136" s="39"/>
      <c r="B136" s="40"/>
      <c r="C136" s="220" t="s">
        <v>221</v>
      </c>
      <c r="D136" s="220" t="s">
        <v>140</v>
      </c>
      <c r="E136" s="221" t="s">
        <v>222</v>
      </c>
      <c r="F136" s="222" t="s">
        <v>223</v>
      </c>
      <c r="G136" s="223" t="s">
        <v>155</v>
      </c>
      <c r="H136" s="224">
        <v>1</v>
      </c>
      <c r="I136" s="225"/>
      <c r="J136" s="226">
        <f>ROUND(I136*H136,2)</f>
        <v>0</v>
      </c>
      <c r="K136" s="222" t="s">
        <v>156</v>
      </c>
      <c r="L136" s="45"/>
      <c r="M136" s="227" t="s">
        <v>19</v>
      </c>
      <c r="N136" s="228" t="s">
        <v>45</v>
      </c>
      <c r="O136" s="85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144</v>
      </c>
      <c r="AT136" s="231" t="s">
        <v>140</v>
      </c>
      <c r="AU136" s="231" t="s">
        <v>85</v>
      </c>
      <c r="AY136" s="18" t="s">
        <v>139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82</v>
      </c>
      <c r="BK136" s="232">
        <f>ROUND(I136*H136,2)</f>
        <v>0</v>
      </c>
      <c r="BL136" s="18" t="s">
        <v>144</v>
      </c>
      <c r="BM136" s="231" t="s">
        <v>224</v>
      </c>
    </row>
    <row r="137" s="2" customFormat="1">
      <c r="A137" s="39"/>
      <c r="B137" s="40"/>
      <c r="C137" s="41"/>
      <c r="D137" s="233" t="s">
        <v>146</v>
      </c>
      <c r="E137" s="41"/>
      <c r="F137" s="234" t="s">
        <v>225</v>
      </c>
      <c r="G137" s="41"/>
      <c r="H137" s="41"/>
      <c r="I137" s="137"/>
      <c r="J137" s="41"/>
      <c r="K137" s="41"/>
      <c r="L137" s="45"/>
      <c r="M137" s="235"/>
      <c r="N137" s="236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146</v>
      </c>
      <c r="AU137" s="18" t="s">
        <v>85</v>
      </c>
    </row>
    <row r="138" s="13" customFormat="1">
      <c r="A138" s="13"/>
      <c r="B138" s="237"/>
      <c r="C138" s="238"/>
      <c r="D138" s="233" t="s">
        <v>147</v>
      </c>
      <c r="E138" s="239" t="s">
        <v>19</v>
      </c>
      <c r="F138" s="240" t="s">
        <v>226</v>
      </c>
      <c r="G138" s="238"/>
      <c r="H138" s="241">
        <v>1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147</v>
      </c>
      <c r="AU138" s="247" t="s">
        <v>85</v>
      </c>
      <c r="AV138" s="13" t="s">
        <v>85</v>
      </c>
      <c r="AW138" s="13" t="s">
        <v>34</v>
      </c>
      <c r="AX138" s="13" t="s">
        <v>82</v>
      </c>
      <c r="AY138" s="247" t="s">
        <v>139</v>
      </c>
    </row>
    <row r="139" s="12" customFormat="1" ht="25.92" customHeight="1">
      <c r="A139" s="12"/>
      <c r="B139" s="206"/>
      <c r="C139" s="207"/>
      <c r="D139" s="208" t="s">
        <v>73</v>
      </c>
      <c r="E139" s="209" t="s">
        <v>161</v>
      </c>
      <c r="F139" s="209" t="s">
        <v>227</v>
      </c>
      <c r="G139" s="207"/>
      <c r="H139" s="207"/>
      <c r="I139" s="210"/>
      <c r="J139" s="211">
        <f>BK139</f>
        <v>0</v>
      </c>
      <c r="K139" s="207"/>
      <c r="L139" s="212"/>
      <c r="M139" s="213"/>
      <c r="N139" s="214"/>
      <c r="O139" s="214"/>
      <c r="P139" s="215">
        <f>P140+P199+P385</f>
        <v>0</v>
      </c>
      <c r="Q139" s="214"/>
      <c r="R139" s="215">
        <f>R140+R199+R385</f>
        <v>778.08831500000008</v>
      </c>
      <c r="S139" s="214"/>
      <c r="T139" s="216">
        <f>T140+T199+T385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7" t="s">
        <v>160</v>
      </c>
      <c r="AT139" s="218" t="s">
        <v>73</v>
      </c>
      <c r="AU139" s="218" t="s">
        <v>74</v>
      </c>
      <c r="AY139" s="217" t="s">
        <v>139</v>
      </c>
      <c r="BK139" s="219">
        <f>BK140+BK199+BK385</f>
        <v>0</v>
      </c>
    </row>
    <row r="140" s="12" customFormat="1" ht="22.8" customHeight="1">
      <c r="A140" s="12"/>
      <c r="B140" s="206"/>
      <c r="C140" s="207"/>
      <c r="D140" s="208" t="s">
        <v>73</v>
      </c>
      <c r="E140" s="248" t="s">
        <v>228</v>
      </c>
      <c r="F140" s="248" t="s">
        <v>229</v>
      </c>
      <c r="G140" s="207"/>
      <c r="H140" s="207"/>
      <c r="I140" s="210"/>
      <c r="J140" s="249">
        <f>BK140</f>
        <v>0</v>
      </c>
      <c r="K140" s="207"/>
      <c r="L140" s="212"/>
      <c r="M140" s="213"/>
      <c r="N140" s="214"/>
      <c r="O140" s="214"/>
      <c r="P140" s="215">
        <f>SUM(P141:P198)</f>
        <v>0</v>
      </c>
      <c r="Q140" s="214"/>
      <c r="R140" s="215">
        <f>SUM(R141:R198)</f>
        <v>0.037144999999999997</v>
      </c>
      <c r="S140" s="214"/>
      <c r="T140" s="216">
        <f>SUM(T141:T198)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7" t="s">
        <v>160</v>
      </c>
      <c r="AT140" s="218" t="s">
        <v>73</v>
      </c>
      <c r="AU140" s="218" t="s">
        <v>82</v>
      </c>
      <c r="AY140" s="217" t="s">
        <v>139</v>
      </c>
      <c r="BK140" s="219">
        <f>SUM(BK141:BK198)</f>
        <v>0</v>
      </c>
    </row>
    <row r="141" s="2" customFormat="1" ht="21.75" customHeight="1">
      <c r="A141" s="39"/>
      <c r="B141" s="40"/>
      <c r="C141" s="220" t="s">
        <v>230</v>
      </c>
      <c r="D141" s="220" t="s">
        <v>140</v>
      </c>
      <c r="E141" s="221" t="s">
        <v>231</v>
      </c>
      <c r="F141" s="222" t="s">
        <v>232</v>
      </c>
      <c r="G141" s="223" t="s">
        <v>155</v>
      </c>
      <c r="H141" s="224">
        <v>1</v>
      </c>
      <c r="I141" s="225"/>
      <c r="J141" s="226">
        <f>ROUND(I141*H141,2)</f>
        <v>0</v>
      </c>
      <c r="K141" s="222" t="s">
        <v>156</v>
      </c>
      <c r="L141" s="45"/>
      <c r="M141" s="227" t="s">
        <v>19</v>
      </c>
      <c r="N141" s="228" t="s">
        <v>45</v>
      </c>
      <c r="O141" s="85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233</v>
      </c>
      <c r="AT141" s="231" t="s">
        <v>140</v>
      </c>
      <c r="AU141" s="231" t="s">
        <v>85</v>
      </c>
      <c r="AY141" s="18" t="s">
        <v>139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82</v>
      </c>
      <c r="BK141" s="232">
        <f>ROUND(I141*H141,2)</f>
        <v>0</v>
      </c>
      <c r="BL141" s="18" t="s">
        <v>233</v>
      </c>
      <c r="BM141" s="231" t="s">
        <v>234</v>
      </c>
    </row>
    <row r="142" s="2" customFormat="1">
      <c r="A142" s="39"/>
      <c r="B142" s="40"/>
      <c r="C142" s="41"/>
      <c r="D142" s="233" t="s">
        <v>146</v>
      </c>
      <c r="E142" s="41"/>
      <c r="F142" s="234" t="s">
        <v>235</v>
      </c>
      <c r="G142" s="41"/>
      <c r="H142" s="41"/>
      <c r="I142" s="137"/>
      <c r="J142" s="41"/>
      <c r="K142" s="41"/>
      <c r="L142" s="45"/>
      <c r="M142" s="235"/>
      <c r="N142" s="236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146</v>
      </c>
      <c r="AU142" s="18" t="s">
        <v>85</v>
      </c>
    </row>
    <row r="143" s="2" customFormat="1">
      <c r="A143" s="39"/>
      <c r="B143" s="40"/>
      <c r="C143" s="41"/>
      <c r="D143" s="233" t="s">
        <v>183</v>
      </c>
      <c r="E143" s="41"/>
      <c r="F143" s="260" t="s">
        <v>236</v>
      </c>
      <c r="G143" s="41"/>
      <c r="H143" s="41"/>
      <c r="I143" s="137"/>
      <c r="J143" s="41"/>
      <c r="K143" s="41"/>
      <c r="L143" s="45"/>
      <c r="M143" s="235"/>
      <c r="N143" s="236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183</v>
      </c>
      <c r="AU143" s="18" t="s">
        <v>85</v>
      </c>
    </row>
    <row r="144" s="13" customFormat="1">
      <c r="A144" s="13"/>
      <c r="B144" s="237"/>
      <c r="C144" s="238"/>
      <c r="D144" s="233" t="s">
        <v>147</v>
      </c>
      <c r="E144" s="239" t="s">
        <v>19</v>
      </c>
      <c r="F144" s="240" t="s">
        <v>204</v>
      </c>
      <c r="G144" s="238"/>
      <c r="H144" s="241">
        <v>1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147</v>
      </c>
      <c r="AU144" s="247" t="s">
        <v>85</v>
      </c>
      <c r="AV144" s="13" t="s">
        <v>85</v>
      </c>
      <c r="AW144" s="13" t="s">
        <v>34</v>
      </c>
      <c r="AX144" s="13" t="s">
        <v>82</v>
      </c>
      <c r="AY144" s="247" t="s">
        <v>139</v>
      </c>
    </row>
    <row r="145" s="2" customFormat="1" ht="21.75" customHeight="1">
      <c r="A145" s="39"/>
      <c r="B145" s="40"/>
      <c r="C145" s="220" t="s">
        <v>8</v>
      </c>
      <c r="D145" s="220" t="s">
        <v>140</v>
      </c>
      <c r="E145" s="221" t="s">
        <v>237</v>
      </c>
      <c r="F145" s="222" t="s">
        <v>238</v>
      </c>
      <c r="G145" s="223" t="s">
        <v>155</v>
      </c>
      <c r="H145" s="224">
        <v>4</v>
      </c>
      <c r="I145" s="225"/>
      <c r="J145" s="226">
        <f>ROUND(I145*H145,2)</f>
        <v>0</v>
      </c>
      <c r="K145" s="222" t="s">
        <v>156</v>
      </c>
      <c r="L145" s="45"/>
      <c r="M145" s="227" t="s">
        <v>19</v>
      </c>
      <c r="N145" s="228" t="s">
        <v>45</v>
      </c>
      <c r="O145" s="85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233</v>
      </c>
      <c r="AT145" s="231" t="s">
        <v>140</v>
      </c>
      <c r="AU145" s="231" t="s">
        <v>85</v>
      </c>
      <c r="AY145" s="18" t="s">
        <v>139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82</v>
      </c>
      <c r="BK145" s="232">
        <f>ROUND(I145*H145,2)</f>
        <v>0</v>
      </c>
      <c r="BL145" s="18" t="s">
        <v>233</v>
      </c>
      <c r="BM145" s="231" t="s">
        <v>239</v>
      </c>
    </row>
    <row r="146" s="2" customFormat="1">
      <c r="A146" s="39"/>
      <c r="B146" s="40"/>
      <c r="C146" s="41"/>
      <c r="D146" s="233" t="s">
        <v>146</v>
      </c>
      <c r="E146" s="41"/>
      <c r="F146" s="234" t="s">
        <v>240</v>
      </c>
      <c r="G146" s="41"/>
      <c r="H146" s="41"/>
      <c r="I146" s="137"/>
      <c r="J146" s="41"/>
      <c r="K146" s="41"/>
      <c r="L146" s="45"/>
      <c r="M146" s="235"/>
      <c r="N146" s="236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146</v>
      </c>
      <c r="AU146" s="18" t="s">
        <v>85</v>
      </c>
    </row>
    <row r="147" s="2" customFormat="1">
      <c r="A147" s="39"/>
      <c r="B147" s="40"/>
      <c r="C147" s="41"/>
      <c r="D147" s="233" t="s">
        <v>183</v>
      </c>
      <c r="E147" s="41"/>
      <c r="F147" s="260" t="s">
        <v>236</v>
      </c>
      <c r="G147" s="41"/>
      <c r="H147" s="41"/>
      <c r="I147" s="137"/>
      <c r="J147" s="41"/>
      <c r="K147" s="41"/>
      <c r="L147" s="45"/>
      <c r="M147" s="235"/>
      <c r="N147" s="236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183</v>
      </c>
      <c r="AU147" s="18" t="s">
        <v>85</v>
      </c>
    </row>
    <row r="148" s="13" customFormat="1">
      <c r="A148" s="13"/>
      <c r="B148" s="237"/>
      <c r="C148" s="238"/>
      <c r="D148" s="233" t="s">
        <v>147</v>
      </c>
      <c r="E148" s="239" t="s">
        <v>19</v>
      </c>
      <c r="F148" s="240" t="s">
        <v>241</v>
      </c>
      <c r="G148" s="238"/>
      <c r="H148" s="241">
        <v>4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147</v>
      </c>
      <c r="AU148" s="247" t="s">
        <v>85</v>
      </c>
      <c r="AV148" s="13" t="s">
        <v>85</v>
      </c>
      <c r="AW148" s="13" t="s">
        <v>34</v>
      </c>
      <c r="AX148" s="13" t="s">
        <v>82</v>
      </c>
      <c r="AY148" s="247" t="s">
        <v>139</v>
      </c>
    </row>
    <row r="149" s="2" customFormat="1" ht="21.75" customHeight="1">
      <c r="A149" s="39"/>
      <c r="B149" s="40"/>
      <c r="C149" s="220" t="s">
        <v>144</v>
      </c>
      <c r="D149" s="220" t="s">
        <v>140</v>
      </c>
      <c r="E149" s="221" t="s">
        <v>242</v>
      </c>
      <c r="F149" s="222" t="s">
        <v>243</v>
      </c>
      <c r="G149" s="223" t="s">
        <v>155</v>
      </c>
      <c r="H149" s="224">
        <v>1</v>
      </c>
      <c r="I149" s="225"/>
      <c r="J149" s="226">
        <f>ROUND(I149*H149,2)</f>
        <v>0</v>
      </c>
      <c r="K149" s="222" t="s">
        <v>156</v>
      </c>
      <c r="L149" s="45"/>
      <c r="M149" s="227" t="s">
        <v>19</v>
      </c>
      <c r="N149" s="228" t="s">
        <v>45</v>
      </c>
      <c r="O149" s="85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233</v>
      </c>
      <c r="AT149" s="231" t="s">
        <v>140</v>
      </c>
      <c r="AU149" s="231" t="s">
        <v>85</v>
      </c>
      <c r="AY149" s="18" t="s">
        <v>139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82</v>
      </c>
      <c r="BK149" s="232">
        <f>ROUND(I149*H149,2)</f>
        <v>0</v>
      </c>
      <c r="BL149" s="18" t="s">
        <v>233</v>
      </c>
      <c r="BM149" s="231" t="s">
        <v>244</v>
      </c>
    </row>
    <row r="150" s="2" customFormat="1">
      <c r="A150" s="39"/>
      <c r="B150" s="40"/>
      <c r="C150" s="41"/>
      <c r="D150" s="233" t="s">
        <v>146</v>
      </c>
      <c r="E150" s="41"/>
      <c r="F150" s="234" t="s">
        <v>243</v>
      </c>
      <c r="G150" s="41"/>
      <c r="H150" s="41"/>
      <c r="I150" s="137"/>
      <c r="J150" s="41"/>
      <c r="K150" s="41"/>
      <c r="L150" s="45"/>
      <c r="M150" s="235"/>
      <c r="N150" s="236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146</v>
      </c>
      <c r="AU150" s="18" t="s">
        <v>85</v>
      </c>
    </row>
    <row r="151" s="13" customFormat="1">
      <c r="A151" s="13"/>
      <c r="B151" s="237"/>
      <c r="C151" s="238"/>
      <c r="D151" s="233" t="s">
        <v>147</v>
      </c>
      <c r="E151" s="239" t="s">
        <v>19</v>
      </c>
      <c r="F151" s="240" t="s">
        <v>204</v>
      </c>
      <c r="G151" s="238"/>
      <c r="H151" s="241">
        <v>1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147</v>
      </c>
      <c r="AU151" s="247" t="s">
        <v>85</v>
      </c>
      <c r="AV151" s="13" t="s">
        <v>85</v>
      </c>
      <c r="AW151" s="13" t="s">
        <v>34</v>
      </c>
      <c r="AX151" s="13" t="s">
        <v>82</v>
      </c>
      <c r="AY151" s="247" t="s">
        <v>139</v>
      </c>
    </row>
    <row r="152" s="2" customFormat="1" ht="21.75" customHeight="1">
      <c r="A152" s="39"/>
      <c r="B152" s="40"/>
      <c r="C152" s="220" t="s">
        <v>245</v>
      </c>
      <c r="D152" s="220" t="s">
        <v>140</v>
      </c>
      <c r="E152" s="221" t="s">
        <v>246</v>
      </c>
      <c r="F152" s="222" t="s">
        <v>247</v>
      </c>
      <c r="G152" s="223" t="s">
        <v>155</v>
      </c>
      <c r="H152" s="224">
        <v>1</v>
      </c>
      <c r="I152" s="225"/>
      <c r="J152" s="226">
        <f>ROUND(I152*H152,2)</f>
        <v>0</v>
      </c>
      <c r="K152" s="222" t="s">
        <v>156</v>
      </c>
      <c r="L152" s="45"/>
      <c r="M152" s="227" t="s">
        <v>19</v>
      </c>
      <c r="N152" s="228" t="s">
        <v>45</v>
      </c>
      <c r="O152" s="85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233</v>
      </c>
      <c r="AT152" s="231" t="s">
        <v>140</v>
      </c>
      <c r="AU152" s="231" t="s">
        <v>85</v>
      </c>
      <c r="AY152" s="18" t="s">
        <v>139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82</v>
      </c>
      <c r="BK152" s="232">
        <f>ROUND(I152*H152,2)</f>
        <v>0</v>
      </c>
      <c r="BL152" s="18" t="s">
        <v>233</v>
      </c>
      <c r="BM152" s="231" t="s">
        <v>248</v>
      </c>
    </row>
    <row r="153" s="2" customFormat="1">
      <c r="A153" s="39"/>
      <c r="B153" s="40"/>
      <c r="C153" s="41"/>
      <c r="D153" s="233" t="s">
        <v>146</v>
      </c>
      <c r="E153" s="41"/>
      <c r="F153" s="234" t="s">
        <v>249</v>
      </c>
      <c r="G153" s="41"/>
      <c r="H153" s="41"/>
      <c r="I153" s="137"/>
      <c r="J153" s="41"/>
      <c r="K153" s="41"/>
      <c r="L153" s="45"/>
      <c r="M153" s="235"/>
      <c r="N153" s="236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146</v>
      </c>
      <c r="AU153" s="18" t="s">
        <v>85</v>
      </c>
    </row>
    <row r="154" s="13" customFormat="1">
      <c r="A154" s="13"/>
      <c r="B154" s="237"/>
      <c r="C154" s="238"/>
      <c r="D154" s="233" t="s">
        <v>147</v>
      </c>
      <c r="E154" s="239" t="s">
        <v>19</v>
      </c>
      <c r="F154" s="240" t="s">
        <v>204</v>
      </c>
      <c r="G154" s="238"/>
      <c r="H154" s="241">
        <v>1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147</v>
      </c>
      <c r="AU154" s="247" t="s">
        <v>85</v>
      </c>
      <c r="AV154" s="13" t="s">
        <v>85</v>
      </c>
      <c r="AW154" s="13" t="s">
        <v>34</v>
      </c>
      <c r="AX154" s="13" t="s">
        <v>82</v>
      </c>
      <c r="AY154" s="247" t="s">
        <v>139</v>
      </c>
    </row>
    <row r="155" s="2" customFormat="1" ht="21.75" customHeight="1">
      <c r="A155" s="39"/>
      <c r="B155" s="40"/>
      <c r="C155" s="220" t="s">
        <v>250</v>
      </c>
      <c r="D155" s="220" t="s">
        <v>140</v>
      </c>
      <c r="E155" s="221" t="s">
        <v>251</v>
      </c>
      <c r="F155" s="222" t="s">
        <v>252</v>
      </c>
      <c r="G155" s="223" t="s">
        <v>155</v>
      </c>
      <c r="H155" s="224">
        <v>1</v>
      </c>
      <c r="I155" s="225"/>
      <c r="J155" s="226">
        <f>ROUND(I155*H155,2)</f>
        <v>0</v>
      </c>
      <c r="K155" s="222" t="s">
        <v>156</v>
      </c>
      <c r="L155" s="45"/>
      <c r="M155" s="227" t="s">
        <v>19</v>
      </c>
      <c r="N155" s="228" t="s">
        <v>45</v>
      </c>
      <c r="O155" s="85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233</v>
      </c>
      <c r="AT155" s="231" t="s">
        <v>140</v>
      </c>
      <c r="AU155" s="231" t="s">
        <v>85</v>
      </c>
      <c r="AY155" s="18" t="s">
        <v>139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82</v>
      </c>
      <c r="BK155" s="232">
        <f>ROUND(I155*H155,2)</f>
        <v>0</v>
      </c>
      <c r="BL155" s="18" t="s">
        <v>233</v>
      </c>
      <c r="BM155" s="231" t="s">
        <v>253</v>
      </c>
    </row>
    <row r="156" s="2" customFormat="1">
      <c r="A156" s="39"/>
      <c r="B156" s="40"/>
      <c r="C156" s="41"/>
      <c r="D156" s="233" t="s">
        <v>146</v>
      </c>
      <c r="E156" s="41"/>
      <c r="F156" s="234" t="s">
        <v>252</v>
      </c>
      <c r="G156" s="41"/>
      <c r="H156" s="41"/>
      <c r="I156" s="137"/>
      <c r="J156" s="41"/>
      <c r="K156" s="41"/>
      <c r="L156" s="45"/>
      <c r="M156" s="235"/>
      <c r="N156" s="236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146</v>
      </c>
      <c r="AU156" s="18" t="s">
        <v>85</v>
      </c>
    </row>
    <row r="157" s="13" customFormat="1">
      <c r="A157" s="13"/>
      <c r="B157" s="237"/>
      <c r="C157" s="238"/>
      <c r="D157" s="233" t="s">
        <v>147</v>
      </c>
      <c r="E157" s="239" t="s">
        <v>19</v>
      </c>
      <c r="F157" s="240" t="s">
        <v>215</v>
      </c>
      <c r="G157" s="238"/>
      <c r="H157" s="241">
        <v>1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147</v>
      </c>
      <c r="AU157" s="247" t="s">
        <v>85</v>
      </c>
      <c r="AV157" s="13" t="s">
        <v>85</v>
      </c>
      <c r="AW157" s="13" t="s">
        <v>34</v>
      </c>
      <c r="AX157" s="13" t="s">
        <v>82</v>
      </c>
      <c r="AY157" s="247" t="s">
        <v>139</v>
      </c>
    </row>
    <row r="158" s="2" customFormat="1" ht="21.75" customHeight="1">
      <c r="A158" s="39"/>
      <c r="B158" s="40"/>
      <c r="C158" s="220" t="s">
        <v>254</v>
      </c>
      <c r="D158" s="220" t="s">
        <v>140</v>
      </c>
      <c r="E158" s="221" t="s">
        <v>255</v>
      </c>
      <c r="F158" s="222" t="s">
        <v>256</v>
      </c>
      <c r="G158" s="223" t="s">
        <v>155</v>
      </c>
      <c r="H158" s="224">
        <v>1</v>
      </c>
      <c r="I158" s="225"/>
      <c r="J158" s="226">
        <f>ROUND(I158*H158,2)</f>
        <v>0</v>
      </c>
      <c r="K158" s="222" t="s">
        <v>156</v>
      </c>
      <c r="L158" s="45"/>
      <c r="M158" s="227" t="s">
        <v>19</v>
      </c>
      <c r="N158" s="228" t="s">
        <v>45</v>
      </c>
      <c r="O158" s="85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233</v>
      </c>
      <c r="AT158" s="231" t="s">
        <v>140</v>
      </c>
      <c r="AU158" s="231" t="s">
        <v>85</v>
      </c>
      <c r="AY158" s="18" t="s">
        <v>139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82</v>
      </c>
      <c r="BK158" s="232">
        <f>ROUND(I158*H158,2)</f>
        <v>0</v>
      </c>
      <c r="BL158" s="18" t="s">
        <v>233</v>
      </c>
      <c r="BM158" s="231" t="s">
        <v>257</v>
      </c>
    </row>
    <row r="159" s="2" customFormat="1">
      <c r="A159" s="39"/>
      <c r="B159" s="40"/>
      <c r="C159" s="41"/>
      <c r="D159" s="233" t="s">
        <v>146</v>
      </c>
      <c r="E159" s="41"/>
      <c r="F159" s="234" t="s">
        <v>258</v>
      </c>
      <c r="G159" s="41"/>
      <c r="H159" s="41"/>
      <c r="I159" s="137"/>
      <c r="J159" s="41"/>
      <c r="K159" s="41"/>
      <c r="L159" s="45"/>
      <c r="M159" s="235"/>
      <c r="N159" s="236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146</v>
      </c>
      <c r="AU159" s="18" t="s">
        <v>85</v>
      </c>
    </row>
    <row r="160" s="13" customFormat="1">
      <c r="A160" s="13"/>
      <c r="B160" s="237"/>
      <c r="C160" s="238"/>
      <c r="D160" s="233" t="s">
        <v>147</v>
      </c>
      <c r="E160" s="239" t="s">
        <v>19</v>
      </c>
      <c r="F160" s="240" t="s">
        <v>226</v>
      </c>
      <c r="G160" s="238"/>
      <c r="H160" s="241">
        <v>1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147</v>
      </c>
      <c r="AU160" s="247" t="s">
        <v>85</v>
      </c>
      <c r="AV160" s="13" t="s">
        <v>85</v>
      </c>
      <c r="AW160" s="13" t="s">
        <v>34</v>
      </c>
      <c r="AX160" s="13" t="s">
        <v>82</v>
      </c>
      <c r="AY160" s="247" t="s">
        <v>139</v>
      </c>
    </row>
    <row r="161" s="2" customFormat="1" ht="21.75" customHeight="1">
      <c r="A161" s="39"/>
      <c r="B161" s="40"/>
      <c r="C161" s="220" t="s">
        <v>259</v>
      </c>
      <c r="D161" s="220" t="s">
        <v>140</v>
      </c>
      <c r="E161" s="221" t="s">
        <v>260</v>
      </c>
      <c r="F161" s="222" t="s">
        <v>261</v>
      </c>
      <c r="G161" s="223" t="s">
        <v>155</v>
      </c>
      <c r="H161" s="224">
        <v>2</v>
      </c>
      <c r="I161" s="225"/>
      <c r="J161" s="226">
        <f>ROUND(I161*H161,2)</f>
        <v>0</v>
      </c>
      <c r="K161" s="222" t="s">
        <v>156</v>
      </c>
      <c r="L161" s="45"/>
      <c r="M161" s="227" t="s">
        <v>19</v>
      </c>
      <c r="N161" s="228" t="s">
        <v>45</v>
      </c>
      <c r="O161" s="85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233</v>
      </c>
      <c r="AT161" s="231" t="s">
        <v>140</v>
      </c>
      <c r="AU161" s="231" t="s">
        <v>85</v>
      </c>
      <c r="AY161" s="18" t="s">
        <v>139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82</v>
      </c>
      <c r="BK161" s="232">
        <f>ROUND(I161*H161,2)</f>
        <v>0</v>
      </c>
      <c r="BL161" s="18" t="s">
        <v>233</v>
      </c>
      <c r="BM161" s="231" t="s">
        <v>262</v>
      </c>
    </row>
    <row r="162" s="2" customFormat="1">
      <c r="A162" s="39"/>
      <c r="B162" s="40"/>
      <c r="C162" s="41"/>
      <c r="D162" s="233" t="s">
        <v>146</v>
      </c>
      <c r="E162" s="41"/>
      <c r="F162" s="234" t="s">
        <v>263</v>
      </c>
      <c r="G162" s="41"/>
      <c r="H162" s="41"/>
      <c r="I162" s="137"/>
      <c r="J162" s="41"/>
      <c r="K162" s="41"/>
      <c r="L162" s="45"/>
      <c r="M162" s="235"/>
      <c r="N162" s="236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146</v>
      </c>
      <c r="AU162" s="18" t="s">
        <v>85</v>
      </c>
    </row>
    <row r="163" s="13" customFormat="1">
      <c r="A163" s="13"/>
      <c r="B163" s="237"/>
      <c r="C163" s="238"/>
      <c r="D163" s="233" t="s">
        <v>147</v>
      </c>
      <c r="E163" s="239" t="s">
        <v>19</v>
      </c>
      <c r="F163" s="240" t="s">
        <v>264</v>
      </c>
      <c r="G163" s="238"/>
      <c r="H163" s="241">
        <v>2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147</v>
      </c>
      <c r="AU163" s="247" t="s">
        <v>85</v>
      </c>
      <c r="AV163" s="13" t="s">
        <v>85</v>
      </c>
      <c r="AW163" s="13" t="s">
        <v>34</v>
      </c>
      <c r="AX163" s="13" t="s">
        <v>82</v>
      </c>
      <c r="AY163" s="247" t="s">
        <v>139</v>
      </c>
    </row>
    <row r="164" s="2" customFormat="1" ht="21.75" customHeight="1">
      <c r="A164" s="39"/>
      <c r="B164" s="40"/>
      <c r="C164" s="220" t="s">
        <v>7</v>
      </c>
      <c r="D164" s="220" t="s">
        <v>140</v>
      </c>
      <c r="E164" s="221" t="s">
        <v>265</v>
      </c>
      <c r="F164" s="222" t="s">
        <v>266</v>
      </c>
      <c r="G164" s="223" t="s">
        <v>155</v>
      </c>
      <c r="H164" s="224">
        <v>2</v>
      </c>
      <c r="I164" s="225"/>
      <c r="J164" s="226">
        <f>ROUND(I164*H164,2)</f>
        <v>0</v>
      </c>
      <c r="K164" s="222" t="s">
        <v>156</v>
      </c>
      <c r="L164" s="45"/>
      <c r="M164" s="227" t="s">
        <v>19</v>
      </c>
      <c r="N164" s="228" t="s">
        <v>45</v>
      </c>
      <c r="O164" s="85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233</v>
      </c>
      <c r="AT164" s="231" t="s">
        <v>140</v>
      </c>
      <c r="AU164" s="231" t="s">
        <v>85</v>
      </c>
      <c r="AY164" s="18" t="s">
        <v>139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8" t="s">
        <v>82</v>
      </c>
      <c r="BK164" s="232">
        <f>ROUND(I164*H164,2)</f>
        <v>0</v>
      </c>
      <c r="BL164" s="18" t="s">
        <v>233</v>
      </c>
      <c r="BM164" s="231" t="s">
        <v>267</v>
      </c>
    </row>
    <row r="165" s="2" customFormat="1">
      <c r="A165" s="39"/>
      <c r="B165" s="40"/>
      <c r="C165" s="41"/>
      <c r="D165" s="233" t="s">
        <v>146</v>
      </c>
      <c r="E165" s="41"/>
      <c r="F165" s="234" t="s">
        <v>268</v>
      </c>
      <c r="G165" s="41"/>
      <c r="H165" s="41"/>
      <c r="I165" s="137"/>
      <c r="J165" s="41"/>
      <c r="K165" s="41"/>
      <c r="L165" s="45"/>
      <c r="M165" s="235"/>
      <c r="N165" s="236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146</v>
      </c>
      <c r="AU165" s="18" t="s">
        <v>85</v>
      </c>
    </row>
    <row r="166" s="13" customFormat="1">
      <c r="A166" s="13"/>
      <c r="B166" s="237"/>
      <c r="C166" s="238"/>
      <c r="D166" s="233" t="s">
        <v>147</v>
      </c>
      <c r="E166" s="239" t="s">
        <v>19</v>
      </c>
      <c r="F166" s="240" t="s">
        <v>264</v>
      </c>
      <c r="G166" s="238"/>
      <c r="H166" s="241">
        <v>2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147</v>
      </c>
      <c r="AU166" s="247" t="s">
        <v>85</v>
      </c>
      <c r="AV166" s="13" t="s">
        <v>85</v>
      </c>
      <c r="AW166" s="13" t="s">
        <v>34</v>
      </c>
      <c r="AX166" s="13" t="s">
        <v>82</v>
      </c>
      <c r="AY166" s="247" t="s">
        <v>139</v>
      </c>
    </row>
    <row r="167" s="2" customFormat="1" ht="21.75" customHeight="1">
      <c r="A167" s="39"/>
      <c r="B167" s="40"/>
      <c r="C167" s="220" t="s">
        <v>269</v>
      </c>
      <c r="D167" s="220" t="s">
        <v>140</v>
      </c>
      <c r="E167" s="221" t="s">
        <v>270</v>
      </c>
      <c r="F167" s="222" t="s">
        <v>271</v>
      </c>
      <c r="G167" s="223" t="s">
        <v>155</v>
      </c>
      <c r="H167" s="224">
        <v>4</v>
      </c>
      <c r="I167" s="225"/>
      <c r="J167" s="226">
        <f>ROUND(I167*H167,2)</f>
        <v>0</v>
      </c>
      <c r="K167" s="222" t="s">
        <v>156</v>
      </c>
      <c r="L167" s="45"/>
      <c r="M167" s="227" t="s">
        <v>19</v>
      </c>
      <c r="N167" s="228" t="s">
        <v>45</v>
      </c>
      <c r="O167" s="85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1" t="s">
        <v>233</v>
      </c>
      <c r="AT167" s="231" t="s">
        <v>140</v>
      </c>
      <c r="AU167" s="231" t="s">
        <v>85</v>
      </c>
      <c r="AY167" s="18" t="s">
        <v>139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82</v>
      </c>
      <c r="BK167" s="232">
        <f>ROUND(I167*H167,2)</f>
        <v>0</v>
      </c>
      <c r="BL167" s="18" t="s">
        <v>233</v>
      </c>
      <c r="BM167" s="231" t="s">
        <v>272</v>
      </c>
    </row>
    <row r="168" s="2" customFormat="1">
      <c r="A168" s="39"/>
      <c r="B168" s="40"/>
      <c r="C168" s="41"/>
      <c r="D168" s="233" t="s">
        <v>146</v>
      </c>
      <c r="E168" s="41"/>
      <c r="F168" s="234" t="s">
        <v>273</v>
      </c>
      <c r="G168" s="41"/>
      <c r="H168" s="41"/>
      <c r="I168" s="137"/>
      <c r="J168" s="41"/>
      <c r="K168" s="41"/>
      <c r="L168" s="45"/>
      <c r="M168" s="235"/>
      <c r="N168" s="236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146</v>
      </c>
      <c r="AU168" s="18" t="s">
        <v>85</v>
      </c>
    </row>
    <row r="169" s="13" customFormat="1">
      <c r="A169" s="13"/>
      <c r="B169" s="237"/>
      <c r="C169" s="238"/>
      <c r="D169" s="233" t="s">
        <v>147</v>
      </c>
      <c r="E169" s="239" t="s">
        <v>19</v>
      </c>
      <c r="F169" s="240" t="s">
        <v>274</v>
      </c>
      <c r="G169" s="238"/>
      <c r="H169" s="241">
        <v>4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147</v>
      </c>
      <c r="AU169" s="247" t="s">
        <v>85</v>
      </c>
      <c r="AV169" s="13" t="s">
        <v>85</v>
      </c>
      <c r="AW169" s="13" t="s">
        <v>34</v>
      </c>
      <c r="AX169" s="13" t="s">
        <v>82</v>
      </c>
      <c r="AY169" s="247" t="s">
        <v>139</v>
      </c>
    </row>
    <row r="170" s="2" customFormat="1" ht="33" customHeight="1">
      <c r="A170" s="39"/>
      <c r="B170" s="40"/>
      <c r="C170" s="220" t="s">
        <v>275</v>
      </c>
      <c r="D170" s="220" t="s">
        <v>140</v>
      </c>
      <c r="E170" s="221" t="s">
        <v>276</v>
      </c>
      <c r="F170" s="222" t="s">
        <v>277</v>
      </c>
      <c r="G170" s="223" t="s">
        <v>180</v>
      </c>
      <c r="H170" s="224">
        <v>250</v>
      </c>
      <c r="I170" s="225"/>
      <c r="J170" s="226">
        <f>ROUND(I170*H170,2)</f>
        <v>0</v>
      </c>
      <c r="K170" s="222" t="s">
        <v>156</v>
      </c>
      <c r="L170" s="45"/>
      <c r="M170" s="227" t="s">
        <v>19</v>
      </c>
      <c r="N170" s="228" t="s">
        <v>45</v>
      </c>
      <c r="O170" s="85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233</v>
      </c>
      <c r="AT170" s="231" t="s">
        <v>140</v>
      </c>
      <c r="AU170" s="231" t="s">
        <v>85</v>
      </c>
      <c r="AY170" s="18" t="s">
        <v>139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82</v>
      </c>
      <c r="BK170" s="232">
        <f>ROUND(I170*H170,2)</f>
        <v>0</v>
      </c>
      <c r="BL170" s="18" t="s">
        <v>233</v>
      </c>
      <c r="BM170" s="231" t="s">
        <v>278</v>
      </c>
    </row>
    <row r="171" s="2" customFormat="1">
      <c r="A171" s="39"/>
      <c r="B171" s="40"/>
      <c r="C171" s="41"/>
      <c r="D171" s="233" t="s">
        <v>146</v>
      </c>
      <c r="E171" s="41"/>
      <c r="F171" s="234" t="s">
        <v>279</v>
      </c>
      <c r="G171" s="41"/>
      <c r="H171" s="41"/>
      <c r="I171" s="137"/>
      <c r="J171" s="41"/>
      <c r="K171" s="41"/>
      <c r="L171" s="45"/>
      <c r="M171" s="235"/>
      <c r="N171" s="236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146</v>
      </c>
      <c r="AU171" s="18" t="s">
        <v>85</v>
      </c>
    </row>
    <row r="172" s="13" customFormat="1">
      <c r="A172" s="13"/>
      <c r="B172" s="237"/>
      <c r="C172" s="238"/>
      <c r="D172" s="233" t="s">
        <v>147</v>
      </c>
      <c r="E172" s="239" t="s">
        <v>19</v>
      </c>
      <c r="F172" s="240" t="s">
        <v>280</v>
      </c>
      <c r="G172" s="238"/>
      <c r="H172" s="241">
        <v>250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147</v>
      </c>
      <c r="AU172" s="247" t="s">
        <v>85</v>
      </c>
      <c r="AV172" s="13" t="s">
        <v>85</v>
      </c>
      <c r="AW172" s="13" t="s">
        <v>34</v>
      </c>
      <c r="AX172" s="13" t="s">
        <v>82</v>
      </c>
      <c r="AY172" s="247" t="s">
        <v>139</v>
      </c>
    </row>
    <row r="173" s="2" customFormat="1" ht="16.5" customHeight="1">
      <c r="A173" s="39"/>
      <c r="B173" s="40"/>
      <c r="C173" s="250" t="s">
        <v>281</v>
      </c>
      <c r="D173" s="250" t="s">
        <v>161</v>
      </c>
      <c r="E173" s="251" t="s">
        <v>282</v>
      </c>
      <c r="F173" s="252" t="s">
        <v>283</v>
      </c>
      <c r="G173" s="253" t="s">
        <v>180</v>
      </c>
      <c r="H173" s="254">
        <v>287.5</v>
      </c>
      <c r="I173" s="255"/>
      <c r="J173" s="256">
        <f>ROUND(I173*H173,2)</f>
        <v>0</v>
      </c>
      <c r="K173" s="252" t="s">
        <v>156</v>
      </c>
      <c r="L173" s="257"/>
      <c r="M173" s="258" t="s">
        <v>19</v>
      </c>
      <c r="N173" s="259" t="s">
        <v>45</v>
      </c>
      <c r="O173" s="85"/>
      <c r="P173" s="229">
        <f>O173*H173</f>
        <v>0</v>
      </c>
      <c r="Q173" s="229">
        <v>6.9999999999999994E-05</v>
      </c>
      <c r="R173" s="229">
        <f>Q173*H173</f>
        <v>0.020124999999999997</v>
      </c>
      <c r="S173" s="229">
        <v>0</v>
      </c>
      <c r="T173" s="23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1" t="s">
        <v>284</v>
      </c>
      <c r="AT173" s="231" t="s">
        <v>161</v>
      </c>
      <c r="AU173" s="231" t="s">
        <v>85</v>
      </c>
      <c r="AY173" s="18" t="s">
        <v>139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82</v>
      </c>
      <c r="BK173" s="232">
        <f>ROUND(I173*H173,2)</f>
        <v>0</v>
      </c>
      <c r="BL173" s="18" t="s">
        <v>284</v>
      </c>
      <c r="BM173" s="231" t="s">
        <v>285</v>
      </c>
    </row>
    <row r="174" s="2" customFormat="1">
      <c r="A174" s="39"/>
      <c r="B174" s="40"/>
      <c r="C174" s="41"/>
      <c r="D174" s="233" t="s">
        <v>146</v>
      </c>
      <c r="E174" s="41"/>
      <c r="F174" s="234" t="s">
        <v>283</v>
      </c>
      <c r="G174" s="41"/>
      <c r="H174" s="41"/>
      <c r="I174" s="137"/>
      <c r="J174" s="41"/>
      <c r="K174" s="41"/>
      <c r="L174" s="45"/>
      <c r="M174" s="235"/>
      <c r="N174" s="236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146</v>
      </c>
      <c r="AU174" s="18" t="s">
        <v>85</v>
      </c>
    </row>
    <row r="175" s="2" customFormat="1">
      <c r="A175" s="39"/>
      <c r="B175" s="40"/>
      <c r="C175" s="41"/>
      <c r="D175" s="233" t="s">
        <v>196</v>
      </c>
      <c r="E175" s="41"/>
      <c r="F175" s="260" t="s">
        <v>286</v>
      </c>
      <c r="G175" s="41"/>
      <c r="H175" s="41"/>
      <c r="I175" s="137"/>
      <c r="J175" s="41"/>
      <c r="K175" s="41"/>
      <c r="L175" s="45"/>
      <c r="M175" s="235"/>
      <c r="N175" s="236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196</v>
      </c>
      <c r="AU175" s="18" t="s">
        <v>85</v>
      </c>
    </row>
    <row r="176" s="13" customFormat="1">
      <c r="A176" s="13"/>
      <c r="B176" s="237"/>
      <c r="C176" s="238"/>
      <c r="D176" s="233" t="s">
        <v>147</v>
      </c>
      <c r="E176" s="239" t="s">
        <v>19</v>
      </c>
      <c r="F176" s="240" t="s">
        <v>287</v>
      </c>
      <c r="G176" s="238"/>
      <c r="H176" s="241">
        <v>250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147</v>
      </c>
      <c r="AU176" s="247" t="s">
        <v>85</v>
      </c>
      <c r="AV176" s="13" t="s">
        <v>85</v>
      </c>
      <c r="AW176" s="13" t="s">
        <v>34</v>
      </c>
      <c r="AX176" s="13" t="s">
        <v>82</v>
      </c>
      <c r="AY176" s="247" t="s">
        <v>139</v>
      </c>
    </row>
    <row r="177" s="13" customFormat="1">
      <c r="A177" s="13"/>
      <c r="B177" s="237"/>
      <c r="C177" s="238"/>
      <c r="D177" s="233" t="s">
        <v>147</v>
      </c>
      <c r="E177" s="238"/>
      <c r="F177" s="240" t="s">
        <v>288</v>
      </c>
      <c r="G177" s="238"/>
      <c r="H177" s="241">
        <v>287.5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147</v>
      </c>
      <c r="AU177" s="247" t="s">
        <v>85</v>
      </c>
      <c r="AV177" s="13" t="s">
        <v>85</v>
      </c>
      <c r="AW177" s="13" t="s">
        <v>4</v>
      </c>
      <c r="AX177" s="13" t="s">
        <v>82</v>
      </c>
      <c r="AY177" s="247" t="s">
        <v>139</v>
      </c>
    </row>
    <row r="178" s="2" customFormat="1" ht="21.75" customHeight="1">
      <c r="A178" s="39"/>
      <c r="B178" s="40"/>
      <c r="C178" s="220" t="s">
        <v>289</v>
      </c>
      <c r="D178" s="220" t="s">
        <v>140</v>
      </c>
      <c r="E178" s="221" t="s">
        <v>290</v>
      </c>
      <c r="F178" s="222" t="s">
        <v>291</v>
      </c>
      <c r="G178" s="223" t="s">
        <v>180</v>
      </c>
      <c r="H178" s="224">
        <v>20</v>
      </c>
      <c r="I178" s="225"/>
      <c r="J178" s="226">
        <f>ROUND(I178*H178,2)</f>
        <v>0</v>
      </c>
      <c r="K178" s="222" t="s">
        <v>156</v>
      </c>
      <c r="L178" s="45"/>
      <c r="M178" s="227" t="s">
        <v>19</v>
      </c>
      <c r="N178" s="228" t="s">
        <v>45</v>
      </c>
      <c r="O178" s="85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233</v>
      </c>
      <c r="AT178" s="231" t="s">
        <v>140</v>
      </c>
      <c r="AU178" s="231" t="s">
        <v>85</v>
      </c>
      <c r="AY178" s="18" t="s">
        <v>139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82</v>
      </c>
      <c r="BK178" s="232">
        <f>ROUND(I178*H178,2)</f>
        <v>0</v>
      </c>
      <c r="BL178" s="18" t="s">
        <v>233</v>
      </c>
      <c r="BM178" s="231" t="s">
        <v>292</v>
      </c>
    </row>
    <row r="179" s="2" customFormat="1">
      <c r="A179" s="39"/>
      <c r="B179" s="40"/>
      <c r="C179" s="41"/>
      <c r="D179" s="233" t="s">
        <v>146</v>
      </c>
      <c r="E179" s="41"/>
      <c r="F179" s="234" t="s">
        <v>293</v>
      </c>
      <c r="G179" s="41"/>
      <c r="H179" s="41"/>
      <c r="I179" s="137"/>
      <c r="J179" s="41"/>
      <c r="K179" s="41"/>
      <c r="L179" s="45"/>
      <c r="M179" s="235"/>
      <c r="N179" s="236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146</v>
      </c>
      <c r="AU179" s="18" t="s">
        <v>85</v>
      </c>
    </row>
    <row r="180" s="13" customFormat="1">
      <c r="A180" s="13"/>
      <c r="B180" s="237"/>
      <c r="C180" s="238"/>
      <c r="D180" s="233" t="s">
        <v>147</v>
      </c>
      <c r="E180" s="239" t="s">
        <v>19</v>
      </c>
      <c r="F180" s="240" t="s">
        <v>294</v>
      </c>
      <c r="G180" s="238"/>
      <c r="H180" s="241">
        <v>20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147</v>
      </c>
      <c r="AU180" s="247" t="s">
        <v>85</v>
      </c>
      <c r="AV180" s="13" t="s">
        <v>85</v>
      </c>
      <c r="AW180" s="13" t="s">
        <v>34</v>
      </c>
      <c r="AX180" s="13" t="s">
        <v>82</v>
      </c>
      <c r="AY180" s="247" t="s">
        <v>139</v>
      </c>
    </row>
    <row r="181" s="2" customFormat="1" ht="16.5" customHeight="1">
      <c r="A181" s="39"/>
      <c r="B181" s="40"/>
      <c r="C181" s="250" t="s">
        <v>295</v>
      </c>
      <c r="D181" s="250" t="s">
        <v>161</v>
      </c>
      <c r="E181" s="251" t="s">
        <v>296</v>
      </c>
      <c r="F181" s="252" t="s">
        <v>297</v>
      </c>
      <c r="G181" s="253" t="s">
        <v>180</v>
      </c>
      <c r="H181" s="254">
        <v>23</v>
      </c>
      <c r="I181" s="255"/>
      <c r="J181" s="256">
        <f>ROUND(I181*H181,2)</f>
        <v>0</v>
      </c>
      <c r="K181" s="252" t="s">
        <v>156</v>
      </c>
      <c r="L181" s="257"/>
      <c r="M181" s="258" t="s">
        <v>19</v>
      </c>
      <c r="N181" s="259" t="s">
        <v>45</v>
      </c>
      <c r="O181" s="85"/>
      <c r="P181" s="229">
        <f>O181*H181</f>
        <v>0</v>
      </c>
      <c r="Q181" s="229">
        <v>0.00010000000000000001</v>
      </c>
      <c r="R181" s="229">
        <f>Q181*H181</f>
        <v>0.0023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284</v>
      </c>
      <c r="AT181" s="231" t="s">
        <v>161</v>
      </c>
      <c r="AU181" s="231" t="s">
        <v>85</v>
      </c>
      <c r="AY181" s="18" t="s">
        <v>139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82</v>
      </c>
      <c r="BK181" s="232">
        <f>ROUND(I181*H181,2)</f>
        <v>0</v>
      </c>
      <c r="BL181" s="18" t="s">
        <v>284</v>
      </c>
      <c r="BM181" s="231" t="s">
        <v>298</v>
      </c>
    </row>
    <row r="182" s="2" customFormat="1">
      <c r="A182" s="39"/>
      <c r="B182" s="40"/>
      <c r="C182" s="41"/>
      <c r="D182" s="233" t="s">
        <v>146</v>
      </c>
      <c r="E182" s="41"/>
      <c r="F182" s="234" t="s">
        <v>297</v>
      </c>
      <c r="G182" s="41"/>
      <c r="H182" s="41"/>
      <c r="I182" s="137"/>
      <c r="J182" s="41"/>
      <c r="K182" s="41"/>
      <c r="L182" s="45"/>
      <c r="M182" s="235"/>
      <c r="N182" s="236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146</v>
      </c>
      <c r="AU182" s="18" t="s">
        <v>85</v>
      </c>
    </row>
    <row r="183" s="13" customFormat="1">
      <c r="A183" s="13"/>
      <c r="B183" s="237"/>
      <c r="C183" s="238"/>
      <c r="D183" s="233" t="s">
        <v>147</v>
      </c>
      <c r="E183" s="239" t="s">
        <v>19</v>
      </c>
      <c r="F183" s="240" t="s">
        <v>299</v>
      </c>
      <c r="G183" s="238"/>
      <c r="H183" s="241">
        <v>20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147</v>
      </c>
      <c r="AU183" s="247" t="s">
        <v>85</v>
      </c>
      <c r="AV183" s="13" t="s">
        <v>85</v>
      </c>
      <c r="AW183" s="13" t="s">
        <v>34</v>
      </c>
      <c r="AX183" s="13" t="s">
        <v>82</v>
      </c>
      <c r="AY183" s="247" t="s">
        <v>139</v>
      </c>
    </row>
    <row r="184" s="13" customFormat="1">
      <c r="A184" s="13"/>
      <c r="B184" s="237"/>
      <c r="C184" s="238"/>
      <c r="D184" s="233" t="s">
        <v>147</v>
      </c>
      <c r="E184" s="238"/>
      <c r="F184" s="240" t="s">
        <v>300</v>
      </c>
      <c r="G184" s="238"/>
      <c r="H184" s="241">
        <v>23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147</v>
      </c>
      <c r="AU184" s="247" t="s">
        <v>85</v>
      </c>
      <c r="AV184" s="13" t="s">
        <v>85</v>
      </c>
      <c r="AW184" s="13" t="s">
        <v>4</v>
      </c>
      <c r="AX184" s="13" t="s">
        <v>82</v>
      </c>
      <c r="AY184" s="247" t="s">
        <v>139</v>
      </c>
    </row>
    <row r="185" s="2" customFormat="1" ht="21.75" customHeight="1">
      <c r="A185" s="39"/>
      <c r="B185" s="40"/>
      <c r="C185" s="220" t="s">
        <v>301</v>
      </c>
      <c r="D185" s="220" t="s">
        <v>140</v>
      </c>
      <c r="E185" s="221" t="s">
        <v>302</v>
      </c>
      <c r="F185" s="222" t="s">
        <v>303</v>
      </c>
      <c r="G185" s="223" t="s">
        <v>180</v>
      </c>
      <c r="H185" s="224">
        <v>10</v>
      </c>
      <c r="I185" s="225"/>
      <c r="J185" s="226">
        <f>ROUND(I185*H185,2)</f>
        <v>0</v>
      </c>
      <c r="K185" s="222" t="s">
        <v>156</v>
      </c>
      <c r="L185" s="45"/>
      <c r="M185" s="227" t="s">
        <v>19</v>
      </c>
      <c r="N185" s="228" t="s">
        <v>45</v>
      </c>
      <c r="O185" s="85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233</v>
      </c>
      <c r="AT185" s="231" t="s">
        <v>140</v>
      </c>
      <c r="AU185" s="231" t="s">
        <v>85</v>
      </c>
      <c r="AY185" s="18" t="s">
        <v>139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82</v>
      </c>
      <c r="BK185" s="232">
        <f>ROUND(I185*H185,2)</f>
        <v>0</v>
      </c>
      <c r="BL185" s="18" t="s">
        <v>233</v>
      </c>
      <c r="BM185" s="231" t="s">
        <v>304</v>
      </c>
    </row>
    <row r="186" s="2" customFormat="1">
      <c r="A186" s="39"/>
      <c r="B186" s="40"/>
      <c r="C186" s="41"/>
      <c r="D186" s="233" t="s">
        <v>146</v>
      </c>
      <c r="E186" s="41"/>
      <c r="F186" s="234" t="s">
        <v>305</v>
      </c>
      <c r="G186" s="41"/>
      <c r="H186" s="41"/>
      <c r="I186" s="137"/>
      <c r="J186" s="41"/>
      <c r="K186" s="41"/>
      <c r="L186" s="45"/>
      <c r="M186" s="235"/>
      <c r="N186" s="236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146</v>
      </c>
      <c r="AU186" s="18" t="s">
        <v>85</v>
      </c>
    </row>
    <row r="187" s="2" customFormat="1" ht="16.5" customHeight="1">
      <c r="A187" s="39"/>
      <c r="B187" s="40"/>
      <c r="C187" s="250" t="s">
        <v>306</v>
      </c>
      <c r="D187" s="250" t="s">
        <v>161</v>
      </c>
      <c r="E187" s="251" t="s">
        <v>307</v>
      </c>
      <c r="F187" s="252" t="s">
        <v>308</v>
      </c>
      <c r="G187" s="253" t="s">
        <v>180</v>
      </c>
      <c r="H187" s="254">
        <v>11.5</v>
      </c>
      <c r="I187" s="255"/>
      <c r="J187" s="256">
        <f>ROUND(I187*H187,2)</f>
        <v>0</v>
      </c>
      <c r="K187" s="252" t="s">
        <v>156</v>
      </c>
      <c r="L187" s="257"/>
      <c r="M187" s="258" t="s">
        <v>19</v>
      </c>
      <c r="N187" s="259" t="s">
        <v>45</v>
      </c>
      <c r="O187" s="85"/>
      <c r="P187" s="229">
        <f>O187*H187</f>
        <v>0</v>
      </c>
      <c r="Q187" s="229">
        <v>0.00023000000000000001</v>
      </c>
      <c r="R187" s="229">
        <f>Q187*H187</f>
        <v>0.0026450000000000002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284</v>
      </c>
      <c r="AT187" s="231" t="s">
        <v>161</v>
      </c>
      <c r="AU187" s="231" t="s">
        <v>85</v>
      </c>
      <c r="AY187" s="18" t="s">
        <v>139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82</v>
      </c>
      <c r="BK187" s="232">
        <f>ROUND(I187*H187,2)</f>
        <v>0</v>
      </c>
      <c r="BL187" s="18" t="s">
        <v>284</v>
      </c>
      <c r="BM187" s="231" t="s">
        <v>309</v>
      </c>
    </row>
    <row r="188" s="2" customFormat="1">
      <c r="A188" s="39"/>
      <c r="B188" s="40"/>
      <c r="C188" s="41"/>
      <c r="D188" s="233" t="s">
        <v>146</v>
      </c>
      <c r="E188" s="41"/>
      <c r="F188" s="234" t="s">
        <v>308</v>
      </c>
      <c r="G188" s="41"/>
      <c r="H188" s="41"/>
      <c r="I188" s="137"/>
      <c r="J188" s="41"/>
      <c r="K188" s="41"/>
      <c r="L188" s="45"/>
      <c r="M188" s="235"/>
      <c r="N188" s="236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146</v>
      </c>
      <c r="AU188" s="18" t="s">
        <v>85</v>
      </c>
    </row>
    <row r="189" s="2" customFormat="1">
      <c r="A189" s="39"/>
      <c r="B189" s="40"/>
      <c r="C189" s="41"/>
      <c r="D189" s="233" t="s">
        <v>196</v>
      </c>
      <c r="E189" s="41"/>
      <c r="F189" s="260" t="s">
        <v>310</v>
      </c>
      <c r="G189" s="41"/>
      <c r="H189" s="41"/>
      <c r="I189" s="137"/>
      <c r="J189" s="41"/>
      <c r="K189" s="41"/>
      <c r="L189" s="45"/>
      <c r="M189" s="235"/>
      <c r="N189" s="236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196</v>
      </c>
      <c r="AU189" s="18" t="s">
        <v>85</v>
      </c>
    </row>
    <row r="190" s="13" customFormat="1">
      <c r="A190" s="13"/>
      <c r="B190" s="237"/>
      <c r="C190" s="238"/>
      <c r="D190" s="233" t="s">
        <v>147</v>
      </c>
      <c r="E190" s="239" t="s">
        <v>19</v>
      </c>
      <c r="F190" s="240" t="s">
        <v>311</v>
      </c>
      <c r="G190" s="238"/>
      <c r="H190" s="241">
        <v>10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147</v>
      </c>
      <c r="AU190" s="247" t="s">
        <v>85</v>
      </c>
      <c r="AV190" s="13" t="s">
        <v>85</v>
      </c>
      <c r="AW190" s="13" t="s">
        <v>34</v>
      </c>
      <c r="AX190" s="13" t="s">
        <v>82</v>
      </c>
      <c r="AY190" s="247" t="s">
        <v>139</v>
      </c>
    </row>
    <row r="191" s="13" customFormat="1">
      <c r="A191" s="13"/>
      <c r="B191" s="237"/>
      <c r="C191" s="238"/>
      <c r="D191" s="233" t="s">
        <v>147</v>
      </c>
      <c r="E191" s="238"/>
      <c r="F191" s="240" t="s">
        <v>312</v>
      </c>
      <c r="G191" s="238"/>
      <c r="H191" s="241">
        <v>11.5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147</v>
      </c>
      <c r="AU191" s="247" t="s">
        <v>85</v>
      </c>
      <c r="AV191" s="13" t="s">
        <v>85</v>
      </c>
      <c r="AW191" s="13" t="s">
        <v>4</v>
      </c>
      <c r="AX191" s="13" t="s">
        <v>82</v>
      </c>
      <c r="AY191" s="247" t="s">
        <v>139</v>
      </c>
    </row>
    <row r="192" s="2" customFormat="1" ht="21.75" customHeight="1">
      <c r="A192" s="39"/>
      <c r="B192" s="40"/>
      <c r="C192" s="220" t="s">
        <v>313</v>
      </c>
      <c r="D192" s="220" t="s">
        <v>140</v>
      </c>
      <c r="E192" s="221" t="s">
        <v>314</v>
      </c>
      <c r="F192" s="222" t="s">
        <v>315</v>
      </c>
      <c r="G192" s="223" t="s">
        <v>180</v>
      </c>
      <c r="H192" s="224">
        <v>50</v>
      </c>
      <c r="I192" s="225"/>
      <c r="J192" s="226">
        <f>ROUND(I192*H192,2)</f>
        <v>0</v>
      </c>
      <c r="K192" s="222" t="s">
        <v>156</v>
      </c>
      <c r="L192" s="45"/>
      <c r="M192" s="227" t="s">
        <v>19</v>
      </c>
      <c r="N192" s="228" t="s">
        <v>45</v>
      </c>
      <c r="O192" s="85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1" t="s">
        <v>233</v>
      </c>
      <c r="AT192" s="231" t="s">
        <v>140</v>
      </c>
      <c r="AU192" s="231" t="s">
        <v>85</v>
      </c>
      <c r="AY192" s="18" t="s">
        <v>139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8" t="s">
        <v>82</v>
      </c>
      <c r="BK192" s="232">
        <f>ROUND(I192*H192,2)</f>
        <v>0</v>
      </c>
      <c r="BL192" s="18" t="s">
        <v>233</v>
      </c>
      <c r="BM192" s="231" t="s">
        <v>316</v>
      </c>
    </row>
    <row r="193" s="2" customFormat="1">
      <c r="A193" s="39"/>
      <c r="B193" s="40"/>
      <c r="C193" s="41"/>
      <c r="D193" s="233" t="s">
        <v>146</v>
      </c>
      <c r="E193" s="41"/>
      <c r="F193" s="234" t="s">
        <v>317</v>
      </c>
      <c r="G193" s="41"/>
      <c r="H193" s="41"/>
      <c r="I193" s="137"/>
      <c r="J193" s="41"/>
      <c r="K193" s="41"/>
      <c r="L193" s="45"/>
      <c r="M193" s="235"/>
      <c r="N193" s="236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146</v>
      </c>
      <c r="AU193" s="18" t="s">
        <v>85</v>
      </c>
    </row>
    <row r="194" s="2" customFormat="1" ht="16.5" customHeight="1">
      <c r="A194" s="39"/>
      <c r="B194" s="40"/>
      <c r="C194" s="250" t="s">
        <v>318</v>
      </c>
      <c r="D194" s="250" t="s">
        <v>161</v>
      </c>
      <c r="E194" s="251" t="s">
        <v>319</v>
      </c>
      <c r="F194" s="252" t="s">
        <v>320</v>
      </c>
      <c r="G194" s="253" t="s">
        <v>180</v>
      </c>
      <c r="H194" s="254">
        <v>57.5</v>
      </c>
      <c r="I194" s="255"/>
      <c r="J194" s="256">
        <f>ROUND(I194*H194,2)</f>
        <v>0</v>
      </c>
      <c r="K194" s="252" t="s">
        <v>156</v>
      </c>
      <c r="L194" s="257"/>
      <c r="M194" s="258" t="s">
        <v>19</v>
      </c>
      <c r="N194" s="259" t="s">
        <v>45</v>
      </c>
      <c r="O194" s="85"/>
      <c r="P194" s="229">
        <f>O194*H194</f>
        <v>0</v>
      </c>
      <c r="Q194" s="229">
        <v>0.00021000000000000001</v>
      </c>
      <c r="R194" s="229">
        <f>Q194*H194</f>
        <v>0.012075000000000001</v>
      </c>
      <c r="S194" s="229">
        <v>0</v>
      </c>
      <c r="T194" s="23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1" t="s">
        <v>284</v>
      </c>
      <c r="AT194" s="231" t="s">
        <v>161</v>
      </c>
      <c r="AU194" s="231" t="s">
        <v>85</v>
      </c>
      <c r="AY194" s="18" t="s">
        <v>139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8" t="s">
        <v>82</v>
      </c>
      <c r="BK194" s="232">
        <f>ROUND(I194*H194,2)</f>
        <v>0</v>
      </c>
      <c r="BL194" s="18" t="s">
        <v>284</v>
      </c>
      <c r="BM194" s="231" t="s">
        <v>321</v>
      </c>
    </row>
    <row r="195" s="2" customFormat="1">
      <c r="A195" s="39"/>
      <c r="B195" s="40"/>
      <c r="C195" s="41"/>
      <c r="D195" s="233" t="s">
        <v>146</v>
      </c>
      <c r="E195" s="41"/>
      <c r="F195" s="234" t="s">
        <v>320</v>
      </c>
      <c r="G195" s="41"/>
      <c r="H195" s="41"/>
      <c r="I195" s="137"/>
      <c r="J195" s="41"/>
      <c r="K195" s="41"/>
      <c r="L195" s="45"/>
      <c r="M195" s="235"/>
      <c r="N195" s="236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146</v>
      </c>
      <c r="AU195" s="18" t="s">
        <v>85</v>
      </c>
    </row>
    <row r="196" s="2" customFormat="1">
      <c r="A196" s="39"/>
      <c r="B196" s="40"/>
      <c r="C196" s="41"/>
      <c r="D196" s="233" t="s">
        <v>196</v>
      </c>
      <c r="E196" s="41"/>
      <c r="F196" s="260" t="s">
        <v>310</v>
      </c>
      <c r="G196" s="41"/>
      <c r="H196" s="41"/>
      <c r="I196" s="137"/>
      <c r="J196" s="41"/>
      <c r="K196" s="41"/>
      <c r="L196" s="45"/>
      <c r="M196" s="235"/>
      <c r="N196" s="236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196</v>
      </c>
      <c r="AU196" s="18" t="s">
        <v>85</v>
      </c>
    </row>
    <row r="197" s="13" customFormat="1">
      <c r="A197" s="13"/>
      <c r="B197" s="237"/>
      <c r="C197" s="238"/>
      <c r="D197" s="233" t="s">
        <v>147</v>
      </c>
      <c r="E197" s="239" t="s">
        <v>19</v>
      </c>
      <c r="F197" s="240" t="s">
        <v>322</v>
      </c>
      <c r="G197" s="238"/>
      <c r="H197" s="241">
        <v>50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147</v>
      </c>
      <c r="AU197" s="247" t="s">
        <v>85</v>
      </c>
      <c r="AV197" s="13" t="s">
        <v>85</v>
      </c>
      <c r="AW197" s="13" t="s">
        <v>34</v>
      </c>
      <c r="AX197" s="13" t="s">
        <v>82</v>
      </c>
      <c r="AY197" s="247" t="s">
        <v>139</v>
      </c>
    </row>
    <row r="198" s="13" customFormat="1">
      <c r="A198" s="13"/>
      <c r="B198" s="237"/>
      <c r="C198" s="238"/>
      <c r="D198" s="233" t="s">
        <v>147</v>
      </c>
      <c r="E198" s="238"/>
      <c r="F198" s="240" t="s">
        <v>323</v>
      </c>
      <c r="G198" s="238"/>
      <c r="H198" s="241">
        <v>57.5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147</v>
      </c>
      <c r="AU198" s="247" t="s">
        <v>85</v>
      </c>
      <c r="AV198" s="13" t="s">
        <v>85</v>
      </c>
      <c r="AW198" s="13" t="s">
        <v>4</v>
      </c>
      <c r="AX198" s="13" t="s">
        <v>82</v>
      </c>
      <c r="AY198" s="247" t="s">
        <v>139</v>
      </c>
    </row>
    <row r="199" s="12" customFormat="1" ht="22.8" customHeight="1">
      <c r="A199" s="12"/>
      <c r="B199" s="206"/>
      <c r="C199" s="207"/>
      <c r="D199" s="208" t="s">
        <v>73</v>
      </c>
      <c r="E199" s="248" t="s">
        <v>324</v>
      </c>
      <c r="F199" s="248" t="s">
        <v>325</v>
      </c>
      <c r="G199" s="207"/>
      <c r="H199" s="207"/>
      <c r="I199" s="210"/>
      <c r="J199" s="249">
        <f>BK199</f>
        <v>0</v>
      </c>
      <c r="K199" s="207"/>
      <c r="L199" s="212"/>
      <c r="M199" s="213"/>
      <c r="N199" s="214"/>
      <c r="O199" s="214"/>
      <c r="P199" s="215">
        <f>SUM(P200:P384)</f>
        <v>0</v>
      </c>
      <c r="Q199" s="214"/>
      <c r="R199" s="215">
        <f>SUM(R200:R384)</f>
        <v>1.81542</v>
      </c>
      <c r="S199" s="214"/>
      <c r="T199" s="216">
        <f>SUM(T200:T384)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7" t="s">
        <v>160</v>
      </c>
      <c r="AT199" s="218" t="s">
        <v>73</v>
      </c>
      <c r="AU199" s="218" t="s">
        <v>82</v>
      </c>
      <c r="AY199" s="217" t="s">
        <v>139</v>
      </c>
      <c r="BK199" s="219">
        <f>SUM(BK200:BK384)</f>
        <v>0</v>
      </c>
    </row>
    <row r="200" s="2" customFormat="1" ht="16.5" customHeight="1">
      <c r="A200" s="39"/>
      <c r="B200" s="40"/>
      <c r="C200" s="220" t="s">
        <v>326</v>
      </c>
      <c r="D200" s="220" t="s">
        <v>140</v>
      </c>
      <c r="E200" s="221" t="s">
        <v>327</v>
      </c>
      <c r="F200" s="222" t="s">
        <v>328</v>
      </c>
      <c r="G200" s="223" t="s">
        <v>155</v>
      </c>
      <c r="H200" s="224">
        <v>20</v>
      </c>
      <c r="I200" s="225"/>
      <c r="J200" s="226">
        <f>ROUND(I200*H200,2)</f>
        <v>0</v>
      </c>
      <c r="K200" s="222" t="s">
        <v>156</v>
      </c>
      <c r="L200" s="45"/>
      <c r="M200" s="227" t="s">
        <v>19</v>
      </c>
      <c r="N200" s="228" t="s">
        <v>45</v>
      </c>
      <c r="O200" s="85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233</v>
      </c>
      <c r="AT200" s="231" t="s">
        <v>140</v>
      </c>
      <c r="AU200" s="231" t="s">
        <v>85</v>
      </c>
      <c r="AY200" s="18" t="s">
        <v>139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82</v>
      </c>
      <c r="BK200" s="232">
        <f>ROUND(I200*H200,2)</f>
        <v>0</v>
      </c>
      <c r="BL200" s="18" t="s">
        <v>233</v>
      </c>
      <c r="BM200" s="231" t="s">
        <v>329</v>
      </c>
    </row>
    <row r="201" s="2" customFormat="1">
      <c r="A201" s="39"/>
      <c r="B201" s="40"/>
      <c r="C201" s="41"/>
      <c r="D201" s="233" t="s">
        <v>146</v>
      </c>
      <c r="E201" s="41"/>
      <c r="F201" s="234" t="s">
        <v>330</v>
      </c>
      <c r="G201" s="41"/>
      <c r="H201" s="41"/>
      <c r="I201" s="137"/>
      <c r="J201" s="41"/>
      <c r="K201" s="41"/>
      <c r="L201" s="45"/>
      <c r="M201" s="235"/>
      <c r="N201" s="236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146</v>
      </c>
      <c r="AU201" s="18" t="s">
        <v>85</v>
      </c>
    </row>
    <row r="202" s="2" customFormat="1">
      <c r="A202" s="39"/>
      <c r="B202" s="40"/>
      <c r="C202" s="41"/>
      <c r="D202" s="233" t="s">
        <v>183</v>
      </c>
      <c r="E202" s="41"/>
      <c r="F202" s="260" t="s">
        <v>331</v>
      </c>
      <c r="G202" s="41"/>
      <c r="H202" s="41"/>
      <c r="I202" s="137"/>
      <c r="J202" s="41"/>
      <c r="K202" s="41"/>
      <c r="L202" s="45"/>
      <c r="M202" s="235"/>
      <c r="N202" s="236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183</v>
      </c>
      <c r="AU202" s="18" t="s">
        <v>85</v>
      </c>
    </row>
    <row r="203" s="2" customFormat="1" ht="16.5" customHeight="1">
      <c r="A203" s="39"/>
      <c r="B203" s="40"/>
      <c r="C203" s="250" t="s">
        <v>164</v>
      </c>
      <c r="D203" s="250" t="s">
        <v>161</v>
      </c>
      <c r="E203" s="251" t="s">
        <v>332</v>
      </c>
      <c r="F203" s="252" t="s">
        <v>333</v>
      </c>
      <c r="G203" s="253" t="s">
        <v>155</v>
      </c>
      <c r="H203" s="254">
        <v>20</v>
      </c>
      <c r="I203" s="255"/>
      <c r="J203" s="256">
        <f>ROUND(I203*H203,2)</f>
        <v>0</v>
      </c>
      <c r="K203" s="252" t="s">
        <v>156</v>
      </c>
      <c r="L203" s="257"/>
      <c r="M203" s="258" t="s">
        <v>19</v>
      </c>
      <c r="N203" s="259" t="s">
        <v>45</v>
      </c>
      <c r="O203" s="85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1" t="s">
        <v>284</v>
      </c>
      <c r="AT203" s="231" t="s">
        <v>161</v>
      </c>
      <c r="AU203" s="231" t="s">
        <v>85</v>
      </c>
      <c r="AY203" s="18" t="s">
        <v>139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82</v>
      </c>
      <c r="BK203" s="232">
        <f>ROUND(I203*H203,2)</f>
        <v>0</v>
      </c>
      <c r="BL203" s="18" t="s">
        <v>284</v>
      </c>
      <c r="BM203" s="231" t="s">
        <v>334</v>
      </c>
    </row>
    <row r="204" s="2" customFormat="1">
      <c r="A204" s="39"/>
      <c r="B204" s="40"/>
      <c r="C204" s="41"/>
      <c r="D204" s="233" t="s">
        <v>146</v>
      </c>
      <c r="E204" s="41"/>
      <c r="F204" s="234" t="s">
        <v>333</v>
      </c>
      <c r="G204" s="41"/>
      <c r="H204" s="41"/>
      <c r="I204" s="137"/>
      <c r="J204" s="41"/>
      <c r="K204" s="41"/>
      <c r="L204" s="45"/>
      <c r="M204" s="235"/>
      <c r="N204" s="236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146</v>
      </c>
      <c r="AU204" s="18" t="s">
        <v>85</v>
      </c>
    </row>
    <row r="205" s="13" customFormat="1">
      <c r="A205" s="13"/>
      <c r="B205" s="237"/>
      <c r="C205" s="238"/>
      <c r="D205" s="233" t="s">
        <v>147</v>
      </c>
      <c r="E205" s="239" t="s">
        <v>19</v>
      </c>
      <c r="F205" s="240" t="s">
        <v>335</v>
      </c>
      <c r="G205" s="238"/>
      <c r="H205" s="241">
        <v>20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147</v>
      </c>
      <c r="AU205" s="247" t="s">
        <v>85</v>
      </c>
      <c r="AV205" s="13" t="s">
        <v>85</v>
      </c>
      <c r="AW205" s="13" t="s">
        <v>34</v>
      </c>
      <c r="AX205" s="13" t="s">
        <v>82</v>
      </c>
      <c r="AY205" s="247" t="s">
        <v>139</v>
      </c>
    </row>
    <row r="206" s="2" customFormat="1" ht="16.5" customHeight="1">
      <c r="A206" s="39"/>
      <c r="B206" s="40"/>
      <c r="C206" s="220" t="s">
        <v>336</v>
      </c>
      <c r="D206" s="220" t="s">
        <v>140</v>
      </c>
      <c r="E206" s="221" t="s">
        <v>337</v>
      </c>
      <c r="F206" s="222" t="s">
        <v>338</v>
      </c>
      <c r="G206" s="223" t="s">
        <v>180</v>
      </c>
      <c r="H206" s="224">
        <v>10</v>
      </c>
      <c r="I206" s="225"/>
      <c r="J206" s="226">
        <f>ROUND(I206*H206,2)</f>
        <v>0</v>
      </c>
      <c r="K206" s="222" t="s">
        <v>156</v>
      </c>
      <c r="L206" s="45"/>
      <c r="M206" s="227" t="s">
        <v>19</v>
      </c>
      <c r="N206" s="228" t="s">
        <v>45</v>
      </c>
      <c r="O206" s="85"/>
      <c r="P206" s="229">
        <f>O206*H206</f>
        <v>0</v>
      </c>
      <c r="Q206" s="229">
        <v>5.0000000000000002E-05</v>
      </c>
      <c r="R206" s="229">
        <f>Q206*H206</f>
        <v>0.00050000000000000001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233</v>
      </c>
      <c r="AT206" s="231" t="s">
        <v>140</v>
      </c>
      <c r="AU206" s="231" t="s">
        <v>85</v>
      </c>
      <c r="AY206" s="18" t="s">
        <v>139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82</v>
      </c>
      <c r="BK206" s="232">
        <f>ROUND(I206*H206,2)</f>
        <v>0</v>
      </c>
      <c r="BL206" s="18" t="s">
        <v>233</v>
      </c>
      <c r="BM206" s="231" t="s">
        <v>339</v>
      </c>
    </row>
    <row r="207" s="2" customFormat="1">
      <c r="A207" s="39"/>
      <c r="B207" s="40"/>
      <c r="C207" s="41"/>
      <c r="D207" s="233" t="s">
        <v>146</v>
      </c>
      <c r="E207" s="41"/>
      <c r="F207" s="234" t="s">
        <v>340</v>
      </c>
      <c r="G207" s="41"/>
      <c r="H207" s="41"/>
      <c r="I207" s="137"/>
      <c r="J207" s="41"/>
      <c r="K207" s="41"/>
      <c r="L207" s="45"/>
      <c r="M207" s="235"/>
      <c r="N207" s="236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146</v>
      </c>
      <c r="AU207" s="18" t="s">
        <v>85</v>
      </c>
    </row>
    <row r="208" s="2" customFormat="1">
      <c r="A208" s="39"/>
      <c r="B208" s="40"/>
      <c r="C208" s="41"/>
      <c r="D208" s="233" t="s">
        <v>183</v>
      </c>
      <c r="E208" s="41"/>
      <c r="F208" s="260" t="s">
        <v>341</v>
      </c>
      <c r="G208" s="41"/>
      <c r="H208" s="41"/>
      <c r="I208" s="137"/>
      <c r="J208" s="41"/>
      <c r="K208" s="41"/>
      <c r="L208" s="45"/>
      <c r="M208" s="235"/>
      <c r="N208" s="236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183</v>
      </c>
      <c r="AU208" s="18" t="s">
        <v>85</v>
      </c>
    </row>
    <row r="209" s="13" customFormat="1">
      <c r="A209" s="13"/>
      <c r="B209" s="237"/>
      <c r="C209" s="238"/>
      <c r="D209" s="233" t="s">
        <v>147</v>
      </c>
      <c r="E209" s="239" t="s">
        <v>19</v>
      </c>
      <c r="F209" s="240" t="s">
        <v>342</v>
      </c>
      <c r="G209" s="238"/>
      <c r="H209" s="241">
        <v>10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147</v>
      </c>
      <c r="AU209" s="247" t="s">
        <v>85</v>
      </c>
      <c r="AV209" s="13" t="s">
        <v>85</v>
      </c>
      <c r="AW209" s="13" t="s">
        <v>34</v>
      </c>
      <c r="AX209" s="13" t="s">
        <v>82</v>
      </c>
      <c r="AY209" s="247" t="s">
        <v>139</v>
      </c>
    </row>
    <row r="210" s="2" customFormat="1" ht="16.5" customHeight="1">
      <c r="A210" s="39"/>
      <c r="B210" s="40"/>
      <c r="C210" s="250" t="s">
        <v>343</v>
      </c>
      <c r="D210" s="250" t="s">
        <v>161</v>
      </c>
      <c r="E210" s="251" t="s">
        <v>344</v>
      </c>
      <c r="F210" s="252" t="s">
        <v>345</v>
      </c>
      <c r="G210" s="253" t="s">
        <v>346</v>
      </c>
      <c r="H210" s="254">
        <v>7.4400000000000004</v>
      </c>
      <c r="I210" s="255"/>
      <c r="J210" s="256">
        <f>ROUND(I210*H210,2)</f>
        <v>0</v>
      </c>
      <c r="K210" s="252" t="s">
        <v>156</v>
      </c>
      <c r="L210" s="257"/>
      <c r="M210" s="258" t="s">
        <v>19</v>
      </c>
      <c r="N210" s="259" t="s">
        <v>45</v>
      </c>
      <c r="O210" s="85"/>
      <c r="P210" s="229">
        <f>O210*H210</f>
        <v>0</v>
      </c>
      <c r="Q210" s="229">
        <v>0.001</v>
      </c>
      <c r="R210" s="229">
        <f>Q210*H210</f>
        <v>0.0074400000000000004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347</v>
      </c>
      <c r="AT210" s="231" t="s">
        <v>161</v>
      </c>
      <c r="AU210" s="231" t="s">
        <v>85</v>
      </c>
      <c r="AY210" s="18" t="s">
        <v>139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82</v>
      </c>
      <c r="BK210" s="232">
        <f>ROUND(I210*H210,2)</f>
        <v>0</v>
      </c>
      <c r="BL210" s="18" t="s">
        <v>233</v>
      </c>
      <c r="BM210" s="231" t="s">
        <v>348</v>
      </c>
    </row>
    <row r="211" s="2" customFormat="1">
      <c r="A211" s="39"/>
      <c r="B211" s="40"/>
      <c r="C211" s="41"/>
      <c r="D211" s="233" t="s">
        <v>146</v>
      </c>
      <c r="E211" s="41"/>
      <c r="F211" s="234" t="s">
        <v>345</v>
      </c>
      <c r="G211" s="41"/>
      <c r="H211" s="41"/>
      <c r="I211" s="137"/>
      <c r="J211" s="41"/>
      <c r="K211" s="41"/>
      <c r="L211" s="45"/>
      <c r="M211" s="235"/>
      <c r="N211" s="236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146</v>
      </c>
      <c r="AU211" s="18" t="s">
        <v>85</v>
      </c>
    </row>
    <row r="212" s="13" customFormat="1">
      <c r="A212" s="13"/>
      <c r="B212" s="237"/>
      <c r="C212" s="238"/>
      <c r="D212" s="233" t="s">
        <v>147</v>
      </c>
      <c r="E212" s="239" t="s">
        <v>19</v>
      </c>
      <c r="F212" s="240" t="s">
        <v>349</v>
      </c>
      <c r="G212" s="238"/>
      <c r="H212" s="241">
        <v>6.2000000000000002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147</v>
      </c>
      <c r="AU212" s="247" t="s">
        <v>85</v>
      </c>
      <c r="AV212" s="13" t="s">
        <v>85</v>
      </c>
      <c r="AW212" s="13" t="s">
        <v>34</v>
      </c>
      <c r="AX212" s="13" t="s">
        <v>82</v>
      </c>
      <c r="AY212" s="247" t="s">
        <v>139</v>
      </c>
    </row>
    <row r="213" s="13" customFormat="1">
      <c r="A213" s="13"/>
      <c r="B213" s="237"/>
      <c r="C213" s="238"/>
      <c r="D213" s="233" t="s">
        <v>147</v>
      </c>
      <c r="E213" s="238"/>
      <c r="F213" s="240" t="s">
        <v>350</v>
      </c>
      <c r="G213" s="238"/>
      <c r="H213" s="241">
        <v>7.4400000000000004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147</v>
      </c>
      <c r="AU213" s="247" t="s">
        <v>85</v>
      </c>
      <c r="AV213" s="13" t="s">
        <v>85</v>
      </c>
      <c r="AW213" s="13" t="s">
        <v>4</v>
      </c>
      <c r="AX213" s="13" t="s">
        <v>82</v>
      </c>
      <c r="AY213" s="247" t="s">
        <v>139</v>
      </c>
    </row>
    <row r="214" s="2" customFormat="1" ht="21.75" customHeight="1">
      <c r="A214" s="39"/>
      <c r="B214" s="40"/>
      <c r="C214" s="220" t="s">
        <v>351</v>
      </c>
      <c r="D214" s="220" t="s">
        <v>140</v>
      </c>
      <c r="E214" s="221" t="s">
        <v>352</v>
      </c>
      <c r="F214" s="222" t="s">
        <v>353</v>
      </c>
      <c r="G214" s="223" t="s">
        <v>180</v>
      </c>
      <c r="H214" s="224">
        <v>270</v>
      </c>
      <c r="I214" s="225"/>
      <c r="J214" s="226">
        <f>ROUND(I214*H214,2)</f>
        <v>0</v>
      </c>
      <c r="K214" s="222" t="s">
        <v>156</v>
      </c>
      <c r="L214" s="45"/>
      <c r="M214" s="227" t="s">
        <v>19</v>
      </c>
      <c r="N214" s="228" t="s">
        <v>45</v>
      </c>
      <c r="O214" s="85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233</v>
      </c>
      <c r="AT214" s="231" t="s">
        <v>140</v>
      </c>
      <c r="AU214" s="231" t="s">
        <v>85</v>
      </c>
      <c r="AY214" s="18" t="s">
        <v>139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82</v>
      </c>
      <c r="BK214" s="232">
        <f>ROUND(I214*H214,2)</f>
        <v>0</v>
      </c>
      <c r="BL214" s="18" t="s">
        <v>233</v>
      </c>
      <c r="BM214" s="231" t="s">
        <v>354</v>
      </c>
    </row>
    <row r="215" s="2" customFormat="1">
      <c r="A215" s="39"/>
      <c r="B215" s="40"/>
      <c r="C215" s="41"/>
      <c r="D215" s="233" t="s">
        <v>146</v>
      </c>
      <c r="E215" s="41"/>
      <c r="F215" s="234" t="s">
        <v>355</v>
      </c>
      <c r="G215" s="41"/>
      <c r="H215" s="41"/>
      <c r="I215" s="137"/>
      <c r="J215" s="41"/>
      <c r="K215" s="41"/>
      <c r="L215" s="45"/>
      <c r="M215" s="235"/>
      <c r="N215" s="236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146</v>
      </c>
      <c r="AU215" s="18" t="s">
        <v>85</v>
      </c>
    </row>
    <row r="216" s="13" customFormat="1">
      <c r="A216" s="13"/>
      <c r="B216" s="237"/>
      <c r="C216" s="238"/>
      <c r="D216" s="233" t="s">
        <v>147</v>
      </c>
      <c r="E216" s="239" t="s">
        <v>19</v>
      </c>
      <c r="F216" s="240" t="s">
        <v>356</v>
      </c>
      <c r="G216" s="238"/>
      <c r="H216" s="241">
        <v>270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7" t="s">
        <v>147</v>
      </c>
      <c r="AU216" s="247" t="s">
        <v>85</v>
      </c>
      <c r="AV216" s="13" t="s">
        <v>85</v>
      </c>
      <c r="AW216" s="13" t="s">
        <v>34</v>
      </c>
      <c r="AX216" s="13" t="s">
        <v>82</v>
      </c>
      <c r="AY216" s="247" t="s">
        <v>139</v>
      </c>
    </row>
    <row r="217" s="2" customFormat="1" ht="16.5" customHeight="1">
      <c r="A217" s="39"/>
      <c r="B217" s="40"/>
      <c r="C217" s="250" t="s">
        <v>357</v>
      </c>
      <c r="D217" s="250" t="s">
        <v>161</v>
      </c>
      <c r="E217" s="251" t="s">
        <v>358</v>
      </c>
      <c r="F217" s="252" t="s">
        <v>359</v>
      </c>
      <c r="G217" s="253" t="s">
        <v>346</v>
      </c>
      <c r="H217" s="254">
        <v>340.19999999999999</v>
      </c>
      <c r="I217" s="255"/>
      <c r="J217" s="256">
        <f>ROUND(I217*H217,2)</f>
        <v>0</v>
      </c>
      <c r="K217" s="252" t="s">
        <v>156</v>
      </c>
      <c r="L217" s="257"/>
      <c r="M217" s="258" t="s">
        <v>19</v>
      </c>
      <c r="N217" s="259" t="s">
        <v>45</v>
      </c>
      <c r="O217" s="85"/>
      <c r="P217" s="229">
        <f>O217*H217</f>
        <v>0</v>
      </c>
      <c r="Q217" s="229">
        <v>0.001</v>
      </c>
      <c r="R217" s="229">
        <f>Q217*H217</f>
        <v>0.3402</v>
      </c>
      <c r="S217" s="229">
        <v>0</v>
      </c>
      <c r="T217" s="23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1" t="s">
        <v>347</v>
      </c>
      <c r="AT217" s="231" t="s">
        <v>161</v>
      </c>
      <c r="AU217" s="231" t="s">
        <v>85</v>
      </c>
      <c r="AY217" s="18" t="s">
        <v>139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82</v>
      </c>
      <c r="BK217" s="232">
        <f>ROUND(I217*H217,2)</f>
        <v>0</v>
      </c>
      <c r="BL217" s="18" t="s">
        <v>233</v>
      </c>
      <c r="BM217" s="231" t="s">
        <v>360</v>
      </c>
    </row>
    <row r="218" s="2" customFormat="1">
      <c r="A218" s="39"/>
      <c r="B218" s="40"/>
      <c r="C218" s="41"/>
      <c r="D218" s="233" t="s">
        <v>146</v>
      </c>
      <c r="E218" s="41"/>
      <c r="F218" s="234" t="s">
        <v>359</v>
      </c>
      <c r="G218" s="41"/>
      <c r="H218" s="41"/>
      <c r="I218" s="137"/>
      <c r="J218" s="41"/>
      <c r="K218" s="41"/>
      <c r="L218" s="45"/>
      <c r="M218" s="235"/>
      <c r="N218" s="236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146</v>
      </c>
      <c r="AU218" s="18" t="s">
        <v>85</v>
      </c>
    </row>
    <row r="219" s="2" customFormat="1">
      <c r="A219" s="39"/>
      <c r="B219" s="40"/>
      <c r="C219" s="41"/>
      <c r="D219" s="233" t="s">
        <v>196</v>
      </c>
      <c r="E219" s="41"/>
      <c r="F219" s="260" t="s">
        <v>361</v>
      </c>
      <c r="G219" s="41"/>
      <c r="H219" s="41"/>
      <c r="I219" s="137"/>
      <c r="J219" s="41"/>
      <c r="K219" s="41"/>
      <c r="L219" s="45"/>
      <c r="M219" s="235"/>
      <c r="N219" s="236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196</v>
      </c>
      <c r="AU219" s="18" t="s">
        <v>85</v>
      </c>
    </row>
    <row r="220" s="13" customFormat="1">
      <c r="A220" s="13"/>
      <c r="B220" s="237"/>
      <c r="C220" s="238"/>
      <c r="D220" s="233" t="s">
        <v>147</v>
      </c>
      <c r="E220" s="239" t="s">
        <v>19</v>
      </c>
      <c r="F220" s="240" t="s">
        <v>362</v>
      </c>
      <c r="G220" s="238"/>
      <c r="H220" s="241">
        <v>283.5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147</v>
      </c>
      <c r="AU220" s="247" t="s">
        <v>85</v>
      </c>
      <c r="AV220" s="13" t="s">
        <v>85</v>
      </c>
      <c r="AW220" s="13" t="s">
        <v>34</v>
      </c>
      <c r="AX220" s="13" t="s">
        <v>82</v>
      </c>
      <c r="AY220" s="247" t="s">
        <v>139</v>
      </c>
    </row>
    <row r="221" s="13" customFormat="1">
      <c r="A221" s="13"/>
      <c r="B221" s="237"/>
      <c r="C221" s="238"/>
      <c r="D221" s="233" t="s">
        <v>147</v>
      </c>
      <c r="E221" s="238"/>
      <c r="F221" s="240" t="s">
        <v>363</v>
      </c>
      <c r="G221" s="238"/>
      <c r="H221" s="241">
        <v>340.19999999999999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147</v>
      </c>
      <c r="AU221" s="247" t="s">
        <v>85</v>
      </c>
      <c r="AV221" s="13" t="s">
        <v>85</v>
      </c>
      <c r="AW221" s="13" t="s">
        <v>4</v>
      </c>
      <c r="AX221" s="13" t="s">
        <v>82</v>
      </c>
      <c r="AY221" s="247" t="s">
        <v>139</v>
      </c>
    </row>
    <row r="222" s="2" customFormat="1" ht="16.5" customHeight="1">
      <c r="A222" s="39"/>
      <c r="B222" s="40"/>
      <c r="C222" s="220" t="s">
        <v>364</v>
      </c>
      <c r="D222" s="220" t="s">
        <v>140</v>
      </c>
      <c r="E222" s="221" t="s">
        <v>365</v>
      </c>
      <c r="F222" s="222" t="s">
        <v>366</v>
      </c>
      <c r="G222" s="223" t="s">
        <v>155</v>
      </c>
      <c r="H222" s="224">
        <v>4</v>
      </c>
      <c r="I222" s="225"/>
      <c r="J222" s="226">
        <f>ROUND(I222*H222,2)</f>
        <v>0</v>
      </c>
      <c r="K222" s="222" t="s">
        <v>156</v>
      </c>
      <c r="L222" s="45"/>
      <c r="M222" s="227" t="s">
        <v>19</v>
      </c>
      <c r="N222" s="228" t="s">
        <v>45</v>
      </c>
      <c r="O222" s="85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1" t="s">
        <v>144</v>
      </c>
      <c r="AT222" s="231" t="s">
        <v>140</v>
      </c>
      <c r="AU222" s="231" t="s">
        <v>85</v>
      </c>
      <c r="AY222" s="18" t="s">
        <v>139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82</v>
      </c>
      <c r="BK222" s="232">
        <f>ROUND(I222*H222,2)</f>
        <v>0</v>
      </c>
      <c r="BL222" s="18" t="s">
        <v>144</v>
      </c>
      <c r="BM222" s="231" t="s">
        <v>367</v>
      </c>
    </row>
    <row r="223" s="2" customFormat="1">
      <c r="A223" s="39"/>
      <c r="B223" s="40"/>
      <c r="C223" s="41"/>
      <c r="D223" s="233" t="s">
        <v>146</v>
      </c>
      <c r="E223" s="41"/>
      <c r="F223" s="234" t="s">
        <v>368</v>
      </c>
      <c r="G223" s="41"/>
      <c r="H223" s="41"/>
      <c r="I223" s="137"/>
      <c r="J223" s="41"/>
      <c r="K223" s="41"/>
      <c r="L223" s="45"/>
      <c r="M223" s="235"/>
      <c r="N223" s="236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146</v>
      </c>
      <c r="AU223" s="18" t="s">
        <v>85</v>
      </c>
    </row>
    <row r="224" s="2" customFormat="1">
      <c r="A224" s="39"/>
      <c r="B224" s="40"/>
      <c r="C224" s="41"/>
      <c r="D224" s="233" t="s">
        <v>183</v>
      </c>
      <c r="E224" s="41"/>
      <c r="F224" s="260" t="s">
        <v>369</v>
      </c>
      <c r="G224" s="41"/>
      <c r="H224" s="41"/>
      <c r="I224" s="137"/>
      <c r="J224" s="41"/>
      <c r="K224" s="41"/>
      <c r="L224" s="45"/>
      <c r="M224" s="235"/>
      <c r="N224" s="236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183</v>
      </c>
      <c r="AU224" s="18" t="s">
        <v>85</v>
      </c>
    </row>
    <row r="225" s="2" customFormat="1" ht="16.5" customHeight="1">
      <c r="A225" s="39"/>
      <c r="B225" s="40"/>
      <c r="C225" s="250" t="s">
        <v>370</v>
      </c>
      <c r="D225" s="250" t="s">
        <v>161</v>
      </c>
      <c r="E225" s="251" t="s">
        <v>371</v>
      </c>
      <c r="F225" s="252" t="s">
        <v>372</v>
      </c>
      <c r="G225" s="253" t="s">
        <v>155</v>
      </c>
      <c r="H225" s="254">
        <v>4</v>
      </c>
      <c r="I225" s="255"/>
      <c r="J225" s="256">
        <f>ROUND(I225*H225,2)</f>
        <v>0</v>
      </c>
      <c r="K225" s="252" t="s">
        <v>156</v>
      </c>
      <c r="L225" s="257"/>
      <c r="M225" s="258" t="s">
        <v>19</v>
      </c>
      <c r="N225" s="259" t="s">
        <v>45</v>
      </c>
      <c r="O225" s="85"/>
      <c r="P225" s="229">
        <f>O225*H225</f>
        <v>0</v>
      </c>
      <c r="Q225" s="229">
        <v>0.00016000000000000001</v>
      </c>
      <c r="R225" s="229">
        <f>Q225*H225</f>
        <v>0.00064000000000000005</v>
      </c>
      <c r="S225" s="229">
        <v>0</v>
      </c>
      <c r="T225" s="23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1" t="s">
        <v>347</v>
      </c>
      <c r="AT225" s="231" t="s">
        <v>161</v>
      </c>
      <c r="AU225" s="231" t="s">
        <v>85</v>
      </c>
      <c r="AY225" s="18" t="s">
        <v>139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8" t="s">
        <v>82</v>
      </c>
      <c r="BK225" s="232">
        <f>ROUND(I225*H225,2)</f>
        <v>0</v>
      </c>
      <c r="BL225" s="18" t="s">
        <v>233</v>
      </c>
      <c r="BM225" s="231" t="s">
        <v>373</v>
      </c>
    </row>
    <row r="226" s="2" customFormat="1">
      <c r="A226" s="39"/>
      <c r="B226" s="40"/>
      <c r="C226" s="41"/>
      <c r="D226" s="233" t="s">
        <v>146</v>
      </c>
      <c r="E226" s="41"/>
      <c r="F226" s="234" t="s">
        <v>372</v>
      </c>
      <c r="G226" s="41"/>
      <c r="H226" s="41"/>
      <c r="I226" s="137"/>
      <c r="J226" s="41"/>
      <c r="K226" s="41"/>
      <c r="L226" s="45"/>
      <c r="M226" s="235"/>
      <c r="N226" s="236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146</v>
      </c>
      <c r="AU226" s="18" t="s">
        <v>85</v>
      </c>
    </row>
    <row r="227" s="13" customFormat="1">
      <c r="A227" s="13"/>
      <c r="B227" s="237"/>
      <c r="C227" s="238"/>
      <c r="D227" s="233" t="s">
        <v>147</v>
      </c>
      <c r="E227" s="239" t="s">
        <v>19</v>
      </c>
      <c r="F227" s="240" t="s">
        <v>374</v>
      </c>
      <c r="G227" s="238"/>
      <c r="H227" s="241">
        <v>4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147</v>
      </c>
      <c r="AU227" s="247" t="s">
        <v>85</v>
      </c>
      <c r="AV227" s="13" t="s">
        <v>85</v>
      </c>
      <c r="AW227" s="13" t="s">
        <v>34</v>
      </c>
      <c r="AX227" s="13" t="s">
        <v>82</v>
      </c>
      <c r="AY227" s="247" t="s">
        <v>139</v>
      </c>
    </row>
    <row r="228" s="2" customFormat="1" ht="16.5" customHeight="1">
      <c r="A228" s="39"/>
      <c r="B228" s="40"/>
      <c r="C228" s="220" t="s">
        <v>375</v>
      </c>
      <c r="D228" s="220" t="s">
        <v>140</v>
      </c>
      <c r="E228" s="221" t="s">
        <v>376</v>
      </c>
      <c r="F228" s="222" t="s">
        <v>377</v>
      </c>
      <c r="G228" s="223" t="s">
        <v>155</v>
      </c>
      <c r="H228" s="224">
        <v>54</v>
      </c>
      <c r="I228" s="225"/>
      <c r="J228" s="226">
        <f>ROUND(I228*H228,2)</f>
        <v>0</v>
      </c>
      <c r="K228" s="222" t="s">
        <v>156</v>
      </c>
      <c r="L228" s="45"/>
      <c r="M228" s="227" t="s">
        <v>19</v>
      </c>
      <c r="N228" s="228" t="s">
        <v>45</v>
      </c>
      <c r="O228" s="85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1" t="s">
        <v>144</v>
      </c>
      <c r="AT228" s="231" t="s">
        <v>140</v>
      </c>
      <c r="AU228" s="231" t="s">
        <v>85</v>
      </c>
      <c r="AY228" s="18" t="s">
        <v>139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8" t="s">
        <v>82</v>
      </c>
      <c r="BK228" s="232">
        <f>ROUND(I228*H228,2)</f>
        <v>0</v>
      </c>
      <c r="BL228" s="18" t="s">
        <v>144</v>
      </c>
      <c r="BM228" s="231" t="s">
        <v>378</v>
      </c>
    </row>
    <row r="229" s="2" customFormat="1">
      <c r="A229" s="39"/>
      <c r="B229" s="40"/>
      <c r="C229" s="41"/>
      <c r="D229" s="233" t="s">
        <v>146</v>
      </c>
      <c r="E229" s="41"/>
      <c r="F229" s="234" t="s">
        <v>379</v>
      </c>
      <c r="G229" s="41"/>
      <c r="H229" s="41"/>
      <c r="I229" s="137"/>
      <c r="J229" s="41"/>
      <c r="K229" s="41"/>
      <c r="L229" s="45"/>
      <c r="M229" s="235"/>
      <c r="N229" s="236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146</v>
      </c>
      <c r="AU229" s="18" t="s">
        <v>85</v>
      </c>
    </row>
    <row r="230" s="2" customFormat="1">
      <c r="A230" s="39"/>
      <c r="B230" s="40"/>
      <c r="C230" s="41"/>
      <c r="D230" s="233" t="s">
        <v>183</v>
      </c>
      <c r="E230" s="41"/>
      <c r="F230" s="260" t="s">
        <v>369</v>
      </c>
      <c r="G230" s="41"/>
      <c r="H230" s="41"/>
      <c r="I230" s="137"/>
      <c r="J230" s="41"/>
      <c r="K230" s="41"/>
      <c r="L230" s="45"/>
      <c r="M230" s="235"/>
      <c r="N230" s="236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183</v>
      </c>
      <c r="AU230" s="18" t="s">
        <v>85</v>
      </c>
    </row>
    <row r="231" s="2" customFormat="1" ht="21.75" customHeight="1">
      <c r="A231" s="39"/>
      <c r="B231" s="40"/>
      <c r="C231" s="250" t="s">
        <v>380</v>
      </c>
      <c r="D231" s="250" t="s">
        <v>161</v>
      </c>
      <c r="E231" s="251" t="s">
        <v>381</v>
      </c>
      <c r="F231" s="252" t="s">
        <v>382</v>
      </c>
      <c r="G231" s="253" t="s">
        <v>155</v>
      </c>
      <c r="H231" s="254">
        <v>48</v>
      </c>
      <c r="I231" s="255"/>
      <c r="J231" s="256">
        <f>ROUND(I231*H231,2)</f>
        <v>0</v>
      </c>
      <c r="K231" s="252" t="s">
        <v>156</v>
      </c>
      <c r="L231" s="257"/>
      <c r="M231" s="258" t="s">
        <v>19</v>
      </c>
      <c r="N231" s="259" t="s">
        <v>45</v>
      </c>
      <c r="O231" s="85"/>
      <c r="P231" s="229">
        <f>O231*H231</f>
        <v>0</v>
      </c>
      <c r="Q231" s="229">
        <v>0.00025999999999999998</v>
      </c>
      <c r="R231" s="229">
        <f>Q231*H231</f>
        <v>0.012479999999999998</v>
      </c>
      <c r="S231" s="229">
        <v>0</v>
      </c>
      <c r="T231" s="23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1" t="s">
        <v>347</v>
      </c>
      <c r="AT231" s="231" t="s">
        <v>161</v>
      </c>
      <c r="AU231" s="231" t="s">
        <v>85</v>
      </c>
      <c r="AY231" s="18" t="s">
        <v>139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8" t="s">
        <v>82</v>
      </c>
      <c r="BK231" s="232">
        <f>ROUND(I231*H231,2)</f>
        <v>0</v>
      </c>
      <c r="BL231" s="18" t="s">
        <v>233</v>
      </c>
      <c r="BM231" s="231" t="s">
        <v>383</v>
      </c>
    </row>
    <row r="232" s="2" customFormat="1">
      <c r="A232" s="39"/>
      <c r="B232" s="40"/>
      <c r="C232" s="41"/>
      <c r="D232" s="233" t="s">
        <v>146</v>
      </c>
      <c r="E232" s="41"/>
      <c r="F232" s="234" t="s">
        <v>382</v>
      </c>
      <c r="G232" s="41"/>
      <c r="H232" s="41"/>
      <c r="I232" s="137"/>
      <c r="J232" s="41"/>
      <c r="K232" s="41"/>
      <c r="L232" s="45"/>
      <c r="M232" s="235"/>
      <c r="N232" s="236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146</v>
      </c>
      <c r="AU232" s="18" t="s">
        <v>85</v>
      </c>
    </row>
    <row r="233" s="13" customFormat="1">
      <c r="A233" s="13"/>
      <c r="B233" s="237"/>
      <c r="C233" s="238"/>
      <c r="D233" s="233" t="s">
        <v>147</v>
      </c>
      <c r="E233" s="239" t="s">
        <v>19</v>
      </c>
      <c r="F233" s="240" t="s">
        <v>384</v>
      </c>
      <c r="G233" s="238"/>
      <c r="H233" s="241">
        <v>48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147</v>
      </c>
      <c r="AU233" s="247" t="s">
        <v>85</v>
      </c>
      <c r="AV233" s="13" t="s">
        <v>85</v>
      </c>
      <c r="AW233" s="13" t="s">
        <v>34</v>
      </c>
      <c r="AX233" s="13" t="s">
        <v>82</v>
      </c>
      <c r="AY233" s="247" t="s">
        <v>139</v>
      </c>
    </row>
    <row r="234" s="2" customFormat="1" ht="21.75" customHeight="1">
      <c r="A234" s="39"/>
      <c r="B234" s="40"/>
      <c r="C234" s="250" t="s">
        <v>385</v>
      </c>
      <c r="D234" s="250" t="s">
        <v>161</v>
      </c>
      <c r="E234" s="251" t="s">
        <v>386</v>
      </c>
      <c r="F234" s="252" t="s">
        <v>387</v>
      </c>
      <c r="G234" s="253" t="s">
        <v>155</v>
      </c>
      <c r="H234" s="254">
        <v>6</v>
      </c>
      <c r="I234" s="255"/>
      <c r="J234" s="256">
        <f>ROUND(I234*H234,2)</f>
        <v>0</v>
      </c>
      <c r="K234" s="252" t="s">
        <v>156</v>
      </c>
      <c r="L234" s="257"/>
      <c r="M234" s="258" t="s">
        <v>19</v>
      </c>
      <c r="N234" s="259" t="s">
        <v>45</v>
      </c>
      <c r="O234" s="85"/>
      <c r="P234" s="229">
        <f>O234*H234</f>
        <v>0</v>
      </c>
      <c r="Q234" s="229">
        <v>0.00069999999999999999</v>
      </c>
      <c r="R234" s="229">
        <f>Q234*H234</f>
        <v>0.0041999999999999997</v>
      </c>
      <c r="S234" s="229">
        <v>0</v>
      </c>
      <c r="T234" s="23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1" t="s">
        <v>347</v>
      </c>
      <c r="AT234" s="231" t="s">
        <v>161</v>
      </c>
      <c r="AU234" s="231" t="s">
        <v>85</v>
      </c>
      <c r="AY234" s="18" t="s">
        <v>139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8" t="s">
        <v>82</v>
      </c>
      <c r="BK234" s="232">
        <f>ROUND(I234*H234,2)</f>
        <v>0</v>
      </c>
      <c r="BL234" s="18" t="s">
        <v>233</v>
      </c>
      <c r="BM234" s="231" t="s">
        <v>388</v>
      </c>
    </row>
    <row r="235" s="2" customFormat="1">
      <c r="A235" s="39"/>
      <c r="B235" s="40"/>
      <c r="C235" s="41"/>
      <c r="D235" s="233" t="s">
        <v>146</v>
      </c>
      <c r="E235" s="41"/>
      <c r="F235" s="234" t="s">
        <v>387</v>
      </c>
      <c r="G235" s="41"/>
      <c r="H235" s="41"/>
      <c r="I235" s="137"/>
      <c r="J235" s="41"/>
      <c r="K235" s="41"/>
      <c r="L235" s="45"/>
      <c r="M235" s="235"/>
      <c r="N235" s="236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146</v>
      </c>
      <c r="AU235" s="18" t="s">
        <v>85</v>
      </c>
    </row>
    <row r="236" s="13" customFormat="1">
      <c r="A236" s="13"/>
      <c r="B236" s="237"/>
      <c r="C236" s="238"/>
      <c r="D236" s="233" t="s">
        <v>147</v>
      </c>
      <c r="E236" s="239" t="s">
        <v>19</v>
      </c>
      <c r="F236" s="240" t="s">
        <v>177</v>
      </c>
      <c r="G236" s="238"/>
      <c r="H236" s="241">
        <v>6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7" t="s">
        <v>147</v>
      </c>
      <c r="AU236" s="247" t="s">
        <v>85</v>
      </c>
      <c r="AV236" s="13" t="s">
        <v>85</v>
      </c>
      <c r="AW236" s="13" t="s">
        <v>34</v>
      </c>
      <c r="AX236" s="13" t="s">
        <v>82</v>
      </c>
      <c r="AY236" s="247" t="s">
        <v>139</v>
      </c>
    </row>
    <row r="237" s="2" customFormat="1" ht="21.75" customHeight="1">
      <c r="A237" s="39"/>
      <c r="B237" s="40"/>
      <c r="C237" s="220" t="s">
        <v>389</v>
      </c>
      <c r="D237" s="220" t="s">
        <v>140</v>
      </c>
      <c r="E237" s="221" t="s">
        <v>390</v>
      </c>
      <c r="F237" s="222" t="s">
        <v>391</v>
      </c>
      <c r="G237" s="223" t="s">
        <v>180</v>
      </c>
      <c r="H237" s="224">
        <v>250</v>
      </c>
      <c r="I237" s="225"/>
      <c r="J237" s="226">
        <f>ROUND(I237*H237,2)</f>
        <v>0</v>
      </c>
      <c r="K237" s="222" t="s">
        <v>156</v>
      </c>
      <c r="L237" s="45"/>
      <c r="M237" s="227" t="s">
        <v>19</v>
      </c>
      <c r="N237" s="228" t="s">
        <v>45</v>
      </c>
      <c r="O237" s="85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1" t="s">
        <v>233</v>
      </c>
      <c r="AT237" s="231" t="s">
        <v>140</v>
      </c>
      <c r="AU237" s="231" t="s">
        <v>85</v>
      </c>
      <c r="AY237" s="18" t="s">
        <v>139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8" t="s">
        <v>82</v>
      </c>
      <c r="BK237" s="232">
        <f>ROUND(I237*H237,2)</f>
        <v>0</v>
      </c>
      <c r="BL237" s="18" t="s">
        <v>233</v>
      </c>
      <c r="BM237" s="231" t="s">
        <v>392</v>
      </c>
    </row>
    <row r="238" s="2" customFormat="1">
      <c r="A238" s="39"/>
      <c r="B238" s="40"/>
      <c r="C238" s="41"/>
      <c r="D238" s="233" t="s">
        <v>146</v>
      </c>
      <c r="E238" s="41"/>
      <c r="F238" s="234" t="s">
        <v>393</v>
      </c>
      <c r="G238" s="41"/>
      <c r="H238" s="41"/>
      <c r="I238" s="137"/>
      <c r="J238" s="41"/>
      <c r="K238" s="41"/>
      <c r="L238" s="45"/>
      <c r="M238" s="235"/>
      <c r="N238" s="236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146</v>
      </c>
      <c r="AU238" s="18" t="s">
        <v>85</v>
      </c>
    </row>
    <row r="239" s="2" customFormat="1" ht="21.75" customHeight="1">
      <c r="A239" s="39"/>
      <c r="B239" s="40"/>
      <c r="C239" s="250" t="s">
        <v>394</v>
      </c>
      <c r="D239" s="250" t="s">
        <v>161</v>
      </c>
      <c r="E239" s="251" t="s">
        <v>395</v>
      </c>
      <c r="F239" s="252" t="s">
        <v>396</v>
      </c>
      <c r="G239" s="253" t="s">
        <v>180</v>
      </c>
      <c r="H239" s="254">
        <v>287.5</v>
      </c>
      <c r="I239" s="255"/>
      <c r="J239" s="256">
        <f>ROUND(I239*H239,2)</f>
        <v>0</v>
      </c>
      <c r="K239" s="252" t="s">
        <v>156</v>
      </c>
      <c r="L239" s="257"/>
      <c r="M239" s="258" t="s">
        <v>19</v>
      </c>
      <c r="N239" s="259" t="s">
        <v>45</v>
      </c>
      <c r="O239" s="85"/>
      <c r="P239" s="229">
        <f>O239*H239</f>
        <v>0</v>
      </c>
      <c r="Q239" s="229">
        <v>0.00055000000000000003</v>
      </c>
      <c r="R239" s="229">
        <f>Q239*H239</f>
        <v>0.15812500000000002</v>
      </c>
      <c r="S239" s="229">
        <v>0</v>
      </c>
      <c r="T239" s="23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284</v>
      </c>
      <c r="AT239" s="231" t="s">
        <v>161</v>
      </c>
      <c r="AU239" s="231" t="s">
        <v>85</v>
      </c>
      <c r="AY239" s="18" t="s">
        <v>139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82</v>
      </c>
      <c r="BK239" s="232">
        <f>ROUND(I239*H239,2)</f>
        <v>0</v>
      </c>
      <c r="BL239" s="18" t="s">
        <v>284</v>
      </c>
      <c r="BM239" s="231" t="s">
        <v>397</v>
      </c>
    </row>
    <row r="240" s="2" customFormat="1">
      <c r="A240" s="39"/>
      <c r="B240" s="40"/>
      <c r="C240" s="41"/>
      <c r="D240" s="233" t="s">
        <v>146</v>
      </c>
      <c r="E240" s="41"/>
      <c r="F240" s="234" t="s">
        <v>396</v>
      </c>
      <c r="G240" s="41"/>
      <c r="H240" s="41"/>
      <c r="I240" s="137"/>
      <c r="J240" s="41"/>
      <c r="K240" s="41"/>
      <c r="L240" s="45"/>
      <c r="M240" s="235"/>
      <c r="N240" s="236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146</v>
      </c>
      <c r="AU240" s="18" t="s">
        <v>85</v>
      </c>
    </row>
    <row r="241" s="13" customFormat="1">
      <c r="A241" s="13"/>
      <c r="B241" s="237"/>
      <c r="C241" s="238"/>
      <c r="D241" s="233" t="s">
        <v>147</v>
      </c>
      <c r="E241" s="239" t="s">
        <v>19</v>
      </c>
      <c r="F241" s="240" t="s">
        <v>398</v>
      </c>
      <c r="G241" s="238"/>
      <c r="H241" s="241">
        <v>250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147</v>
      </c>
      <c r="AU241" s="247" t="s">
        <v>85</v>
      </c>
      <c r="AV241" s="13" t="s">
        <v>85</v>
      </c>
      <c r="AW241" s="13" t="s">
        <v>34</v>
      </c>
      <c r="AX241" s="13" t="s">
        <v>82</v>
      </c>
      <c r="AY241" s="247" t="s">
        <v>139</v>
      </c>
    </row>
    <row r="242" s="13" customFormat="1">
      <c r="A242" s="13"/>
      <c r="B242" s="237"/>
      <c r="C242" s="238"/>
      <c r="D242" s="233" t="s">
        <v>147</v>
      </c>
      <c r="E242" s="238"/>
      <c r="F242" s="240" t="s">
        <v>288</v>
      </c>
      <c r="G242" s="238"/>
      <c r="H242" s="241">
        <v>287.5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147</v>
      </c>
      <c r="AU242" s="247" t="s">
        <v>85</v>
      </c>
      <c r="AV242" s="13" t="s">
        <v>85</v>
      </c>
      <c r="AW242" s="13" t="s">
        <v>4</v>
      </c>
      <c r="AX242" s="13" t="s">
        <v>82</v>
      </c>
      <c r="AY242" s="247" t="s">
        <v>139</v>
      </c>
    </row>
    <row r="243" s="2" customFormat="1" ht="16.5" customHeight="1">
      <c r="A243" s="39"/>
      <c r="B243" s="40"/>
      <c r="C243" s="220" t="s">
        <v>399</v>
      </c>
      <c r="D243" s="220" t="s">
        <v>140</v>
      </c>
      <c r="E243" s="221" t="s">
        <v>400</v>
      </c>
      <c r="F243" s="222" t="s">
        <v>401</v>
      </c>
      <c r="G243" s="223" t="s">
        <v>180</v>
      </c>
      <c r="H243" s="224">
        <v>1350</v>
      </c>
      <c r="I243" s="225"/>
      <c r="J243" s="226">
        <f>ROUND(I243*H243,2)</f>
        <v>0</v>
      </c>
      <c r="K243" s="222" t="s">
        <v>156</v>
      </c>
      <c r="L243" s="45"/>
      <c r="M243" s="227" t="s">
        <v>19</v>
      </c>
      <c r="N243" s="228" t="s">
        <v>45</v>
      </c>
      <c r="O243" s="85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233</v>
      </c>
      <c r="AT243" s="231" t="s">
        <v>140</v>
      </c>
      <c r="AU243" s="231" t="s">
        <v>85</v>
      </c>
      <c r="AY243" s="18" t="s">
        <v>139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82</v>
      </c>
      <c r="BK243" s="232">
        <f>ROUND(I243*H243,2)</f>
        <v>0</v>
      </c>
      <c r="BL243" s="18" t="s">
        <v>233</v>
      </c>
      <c r="BM243" s="231" t="s">
        <v>402</v>
      </c>
    </row>
    <row r="244" s="2" customFormat="1">
      <c r="A244" s="39"/>
      <c r="B244" s="40"/>
      <c r="C244" s="41"/>
      <c r="D244" s="233" t="s">
        <v>146</v>
      </c>
      <c r="E244" s="41"/>
      <c r="F244" s="234" t="s">
        <v>403</v>
      </c>
      <c r="G244" s="41"/>
      <c r="H244" s="41"/>
      <c r="I244" s="137"/>
      <c r="J244" s="41"/>
      <c r="K244" s="41"/>
      <c r="L244" s="45"/>
      <c r="M244" s="235"/>
      <c r="N244" s="236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146</v>
      </c>
      <c r="AU244" s="18" t="s">
        <v>85</v>
      </c>
    </row>
    <row r="245" s="2" customFormat="1" ht="21.75" customHeight="1">
      <c r="A245" s="39"/>
      <c r="B245" s="40"/>
      <c r="C245" s="250" t="s">
        <v>404</v>
      </c>
      <c r="D245" s="250" t="s">
        <v>161</v>
      </c>
      <c r="E245" s="251" t="s">
        <v>405</v>
      </c>
      <c r="F245" s="252" t="s">
        <v>406</v>
      </c>
      <c r="G245" s="253" t="s">
        <v>180</v>
      </c>
      <c r="H245" s="254">
        <v>1552.5</v>
      </c>
      <c r="I245" s="255"/>
      <c r="J245" s="256">
        <f>ROUND(I245*H245,2)</f>
        <v>0</v>
      </c>
      <c r="K245" s="252" t="s">
        <v>19</v>
      </c>
      <c r="L245" s="257"/>
      <c r="M245" s="258" t="s">
        <v>19</v>
      </c>
      <c r="N245" s="259" t="s">
        <v>45</v>
      </c>
      <c r="O245" s="85"/>
      <c r="P245" s="229">
        <f>O245*H245</f>
        <v>0</v>
      </c>
      <c r="Q245" s="229">
        <v>0.00019000000000000001</v>
      </c>
      <c r="R245" s="229">
        <f>Q245*H245</f>
        <v>0.29497500000000004</v>
      </c>
      <c r="S245" s="229">
        <v>0</v>
      </c>
      <c r="T245" s="23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1" t="s">
        <v>284</v>
      </c>
      <c r="AT245" s="231" t="s">
        <v>161</v>
      </c>
      <c r="AU245" s="231" t="s">
        <v>85</v>
      </c>
      <c r="AY245" s="18" t="s">
        <v>139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8" t="s">
        <v>82</v>
      </c>
      <c r="BK245" s="232">
        <f>ROUND(I245*H245,2)</f>
        <v>0</v>
      </c>
      <c r="BL245" s="18" t="s">
        <v>284</v>
      </c>
      <c r="BM245" s="231" t="s">
        <v>407</v>
      </c>
    </row>
    <row r="246" s="2" customFormat="1">
      <c r="A246" s="39"/>
      <c r="B246" s="40"/>
      <c r="C246" s="41"/>
      <c r="D246" s="233" t="s">
        <v>146</v>
      </c>
      <c r="E246" s="41"/>
      <c r="F246" s="234" t="s">
        <v>406</v>
      </c>
      <c r="G246" s="41"/>
      <c r="H246" s="41"/>
      <c r="I246" s="137"/>
      <c r="J246" s="41"/>
      <c r="K246" s="41"/>
      <c r="L246" s="45"/>
      <c r="M246" s="235"/>
      <c r="N246" s="236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146</v>
      </c>
      <c r="AU246" s="18" t="s">
        <v>85</v>
      </c>
    </row>
    <row r="247" s="13" customFormat="1">
      <c r="A247" s="13"/>
      <c r="B247" s="237"/>
      <c r="C247" s="238"/>
      <c r="D247" s="233" t="s">
        <v>147</v>
      </c>
      <c r="E247" s="239" t="s">
        <v>19</v>
      </c>
      <c r="F247" s="240" t="s">
        <v>408</v>
      </c>
      <c r="G247" s="238"/>
      <c r="H247" s="241">
        <v>1350</v>
      </c>
      <c r="I247" s="242"/>
      <c r="J247" s="238"/>
      <c r="K247" s="238"/>
      <c r="L247" s="243"/>
      <c r="M247" s="244"/>
      <c r="N247" s="245"/>
      <c r="O247" s="245"/>
      <c r="P247" s="245"/>
      <c r="Q247" s="245"/>
      <c r="R247" s="245"/>
      <c r="S247" s="245"/>
      <c r="T247" s="24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147</v>
      </c>
      <c r="AU247" s="247" t="s">
        <v>85</v>
      </c>
      <c r="AV247" s="13" t="s">
        <v>85</v>
      </c>
      <c r="AW247" s="13" t="s">
        <v>34</v>
      </c>
      <c r="AX247" s="13" t="s">
        <v>82</v>
      </c>
      <c r="AY247" s="247" t="s">
        <v>139</v>
      </c>
    </row>
    <row r="248" s="13" customFormat="1">
      <c r="A248" s="13"/>
      <c r="B248" s="237"/>
      <c r="C248" s="238"/>
      <c r="D248" s="233" t="s">
        <v>147</v>
      </c>
      <c r="E248" s="238"/>
      <c r="F248" s="240" t="s">
        <v>409</v>
      </c>
      <c r="G248" s="238"/>
      <c r="H248" s="241">
        <v>1552.5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147</v>
      </c>
      <c r="AU248" s="247" t="s">
        <v>85</v>
      </c>
      <c r="AV248" s="13" t="s">
        <v>85</v>
      </c>
      <c r="AW248" s="13" t="s">
        <v>4</v>
      </c>
      <c r="AX248" s="13" t="s">
        <v>82</v>
      </c>
      <c r="AY248" s="247" t="s">
        <v>139</v>
      </c>
    </row>
    <row r="249" s="2" customFormat="1" ht="21.75" customHeight="1">
      <c r="A249" s="39"/>
      <c r="B249" s="40"/>
      <c r="C249" s="220" t="s">
        <v>410</v>
      </c>
      <c r="D249" s="220" t="s">
        <v>140</v>
      </c>
      <c r="E249" s="221" t="s">
        <v>411</v>
      </c>
      <c r="F249" s="222" t="s">
        <v>412</v>
      </c>
      <c r="G249" s="223" t="s">
        <v>180</v>
      </c>
      <c r="H249" s="224">
        <v>1800</v>
      </c>
      <c r="I249" s="225"/>
      <c r="J249" s="226">
        <f>ROUND(I249*H249,2)</f>
        <v>0</v>
      </c>
      <c r="K249" s="222" t="s">
        <v>156</v>
      </c>
      <c r="L249" s="45"/>
      <c r="M249" s="227" t="s">
        <v>19</v>
      </c>
      <c r="N249" s="228" t="s">
        <v>45</v>
      </c>
      <c r="O249" s="85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1" t="s">
        <v>233</v>
      </c>
      <c r="AT249" s="231" t="s">
        <v>140</v>
      </c>
      <c r="AU249" s="231" t="s">
        <v>85</v>
      </c>
      <c r="AY249" s="18" t="s">
        <v>139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82</v>
      </c>
      <c r="BK249" s="232">
        <f>ROUND(I249*H249,2)</f>
        <v>0</v>
      </c>
      <c r="BL249" s="18" t="s">
        <v>233</v>
      </c>
      <c r="BM249" s="231" t="s">
        <v>413</v>
      </c>
    </row>
    <row r="250" s="2" customFormat="1">
      <c r="A250" s="39"/>
      <c r="B250" s="40"/>
      <c r="C250" s="41"/>
      <c r="D250" s="233" t="s">
        <v>146</v>
      </c>
      <c r="E250" s="41"/>
      <c r="F250" s="234" t="s">
        <v>414</v>
      </c>
      <c r="G250" s="41"/>
      <c r="H250" s="41"/>
      <c r="I250" s="137"/>
      <c r="J250" s="41"/>
      <c r="K250" s="41"/>
      <c r="L250" s="45"/>
      <c r="M250" s="235"/>
      <c r="N250" s="236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146</v>
      </c>
      <c r="AU250" s="18" t="s">
        <v>85</v>
      </c>
    </row>
    <row r="251" s="2" customFormat="1" ht="21.75" customHeight="1">
      <c r="A251" s="39"/>
      <c r="B251" s="40"/>
      <c r="C251" s="250" t="s">
        <v>415</v>
      </c>
      <c r="D251" s="250" t="s">
        <v>161</v>
      </c>
      <c r="E251" s="251" t="s">
        <v>416</v>
      </c>
      <c r="F251" s="252" t="s">
        <v>417</v>
      </c>
      <c r="G251" s="253" t="s">
        <v>180</v>
      </c>
      <c r="H251" s="254">
        <v>2070</v>
      </c>
      <c r="I251" s="255"/>
      <c r="J251" s="256">
        <f>ROUND(I251*H251,2)</f>
        <v>0</v>
      </c>
      <c r="K251" s="252" t="s">
        <v>19</v>
      </c>
      <c r="L251" s="257"/>
      <c r="M251" s="258" t="s">
        <v>19</v>
      </c>
      <c r="N251" s="259" t="s">
        <v>45</v>
      </c>
      <c r="O251" s="85"/>
      <c r="P251" s="229">
        <f>O251*H251</f>
        <v>0</v>
      </c>
      <c r="Q251" s="229">
        <v>0.00019000000000000001</v>
      </c>
      <c r="R251" s="229">
        <f>Q251*H251</f>
        <v>0.39330000000000004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284</v>
      </c>
      <c r="AT251" s="231" t="s">
        <v>161</v>
      </c>
      <c r="AU251" s="231" t="s">
        <v>85</v>
      </c>
      <c r="AY251" s="18" t="s">
        <v>139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82</v>
      </c>
      <c r="BK251" s="232">
        <f>ROUND(I251*H251,2)</f>
        <v>0</v>
      </c>
      <c r="BL251" s="18" t="s">
        <v>284</v>
      </c>
      <c r="BM251" s="231" t="s">
        <v>418</v>
      </c>
    </row>
    <row r="252" s="2" customFormat="1">
      <c r="A252" s="39"/>
      <c r="B252" s="40"/>
      <c r="C252" s="41"/>
      <c r="D252" s="233" t="s">
        <v>146</v>
      </c>
      <c r="E252" s="41"/>
      <c r="F252" s="234" t="s">
        <v>417</v>
      </c>
      <c r="G252" s="41"/>
      <c r="H252" s="41"/>
      <c r="I252" s="137"/>
      <c r="J252" s="41"/>
      <c r="K252" s="41"/>
      <c r="L252" s="45"/>
      <c r="M252" s="235"/>
      <c r="N252" s="236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146</v>
      </c>
      <c r="AU252" s="18" t="s">
        <v>85</v>
      </c>
    </row>
    <row r="253" s="13" customFormat="1">
      <c r="A253" s="13"/>
      <c r="B253" s="237"/>
      <c r="C253" s="238"/>
      <c r="D253" s="233" t="s">
        <v>147</v>
      </c>
      <c r="E253" s="239" t="s">
        <v>19</v>
      </c>
      <c r="F253" s="240" t="s">
        <v>419</v>
      </c>
      <c r="G253" s="238"/>
      <c r="H253" s="241">
        <v>1800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7" t="s">
        <v>147</v>
      </c>
      <c r="AU253" s="247" t="s">
        <v>85</v>
      </c>
      <c r="AV253" s="13" t="s">
        <v>85</v>
      </c>
      <c r="AW253" s="13" t="s">
        <v>34</v>
      </c>
      <c r="AX253" s="13" t="s">
        <v>82</v>
      </c>
      <c r="AY253" s="247" t="s">
        <v>139</v>
      </c>
    </row>
    <row r="254" s="13" customFormat="1">
      <c r="A254" s="13"/>
      <c r="B254" s="237"/>
      <c r="C254" s="238"/>
      <c r="D254" s="233" t="s">
        <v>147</v>
      </c>
      <c r="E254" s="238"/>
      <c r="F254" s="240" t="s">
        <v>420</v>
      </c>
      <c r="G254" s="238"/>
      <c r="H254" s="241">
        <v>2070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147</v>
      </c>
      <c r="AU254" s="247" t="s">
        <v>85</v>
      </c>
      <c r="AV254" s="13" t="s">
        <v>85</v>
      </c>
      <c r="AW254" s="13" t="s">
        <v>4</v>
      </c>
      <c r="AX254" s="13" t="s">
        <v>82</v>
      </c>
      <c r="AY254" s="247" t="s">
        <v>139</v>
      </c>
    </row>
    <row r="255" s="2" customFormat="1" ht="21.75" customHeight="1">
      <c r="A255" s="39"/>
      <c r="B255" s="40"/>
      <c r="C255" s="220" t="s">
        <v>384</v>
      </c>
      <c r="D255" s="220" t="s">
        <v>140</v>
      </c>
      <c r="E255" s="221" t="s">
        <v>421</v>
      </c>
      <c r="F255" s="222" t="s">
        <v>422</v>
      </c>
      <c r="G255" s="223" t="s">
        <v>180</v>
      </c>
      <c r="H255" s="224">
        <v>500</v>
      </c>
      <c r="I255" s="225"/>
      <c r="J255" s="226">
        <f>ROUND(I255*H255,2)</f>
        <v>0</v>
      </c>
      <c r="K255" s="222" t="s">
        <v>156</v>
      </c>
      <c r="L255" s="45"/>
      <c r="M255" s="227" t="s">
        <v>19</v>
      </c>
      <c r="N255" s="228" t="s">
        <v>45</v>
      </c>
      <c r="O255" s="85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1" t="s">
        <v>233</v>
      </c>
      <c r="AT255" s="231" t="s">
        <v>140</v>
      </c>
      <c r="AU255" s="231" t="s">
        <v>85</v>
      </c>
      <c r="AY255" s="18" t="s">
        <v>139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8" t="s">
        <v>82</v>
      </c>
      <c r="BK255" s="232">
        <f>ROUND(I255*H255,2)</f>
        <v>0</v>
      </c>
      <c r="BL255" s="18" t="s">
        <v>233</v>
      </c>
      <c r="BM255" s="231" t="s">
        <v>423</v>
      </c>
    </row>
    <row r="256" s="2" customFormat="1">
      <c r="A256" s="39"/>
      <c r="B256" s="40"/>
      <c r="C256" s="41"/>
      <c r="D256" s="233" t="s">
        <v>146</v>
      </c>
      <c r="E256" s="41"/>
      <c r="F256" s="234" t="s">
        <v>424</v>
      </c>
      <c r="G256" s="41"/>
      <c r="H256" s="41"/>
      <c r="I256" s="137"/>
      <c r="J256" s="41"/>
      <c r="K256" s="41"/>
      <c r="L256" s="45"/>
      <c r="M256" s="235"/>
      <c r="N256" s="236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146</v>
      </c>
      <c r="AU256" s="18" t="s">
        <v>85</v>
      </c>
    </row>
    <row r="257" s="2" customFormat="1" ht="16.5" customHeight="1">
      <c r="A257" s="39"/>
      <c r="B257" s="40"/>
      <c r="C257" s="250" t="s">
        <v>425</v>
      </c>
      <c r="D257" s="250" t="s">
        <v>161</v>
      </c>
      <c r="E257" s="251" t="s">
        <v>426</v>
      </c>
      <c r="F257" s="252" t="s">
        <v>427</v>
      </c>
      <c r="G257" s="253" t="s">
        <v>180</v>
      </c>
      <c r="H257" s="254">
        <v>575</v>
      </c>
      <c r="I257" s="255"/>
      <c r="J257" s="256">
        <f>ROUND(I257*H257,2)</f>
        <v>0</v>
      </c>
      <c r="K257" s="252" t="s">
        <v>19</v>
      </c>
      <c r="L257" s="257"/>
      <c r="M257" s="258" t="s">
        <v>19</v>
      </c>
      <c r="N257" s="259" t="s">
        <v>45</v>
      </c>
      <c r="O257" s="85"/>
      <c r="P257" s="229">
        <f>O257*H257</f>
        <v>0</v>
      </c>
      <c r="Q257" s="229">
        <v>4.0000000000000003E-05</v>
      </c>
      <c r="R257" s="229">
        <f>Q257*H257</f>
        <v>0.023000000000000003</v>
      </c>
      <c r="S257" s="229">
        <v>0</v>
      </c>
      <c r="T257" s="23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1" t="s">
        <v>284</v>
      </c>
      <c r="AT257" s="231" t="s">
        <v>161</v>
      </c>
      <c r="AU257" s="231" t="s">
        <v>85</v>
      </c>
      <c r="AY257" s="18" t="s">
        <v>139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8" t="s">
        <v>82</v>
      </c>
      <c r="BK257" s="232">
        <f>ROUND(I257*H257,2)</f>
        <v>0</v>
      </c>
      <c r="BL257" s="18" t="s">
        <v>284</v>
      </c>
      <c r="BM257" s="231" t="s">
        <v>428</v>
      </c>
    </row>
    <row r="258" s="2" customFormat="1">
      <c r="A258" s="39"/>
      <c r="B258" s="40"/>
      <c r="C258" s="41"/>
      <c r="D258" s="233" t="s">
        <v>146</v>
      </c>
      <c r="E258" s="41"/>
      <c r="F258" s="234" t="s">
        <v>427</v>
      </c>
      <c r="G258" s="41"/>
      <c r="H258" s="41"/>
      <c r="I258" s="137"/>
      <c r="J258" s="41"/>
      <c r="K258" s="41"/>
      <c r="L258" s="45"/>
      <c r="M258" s="235"/>
      <c r="N258" s="236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146</v>
      </c>
      <c r="AU258" s="18" t="s">
        <v>85</v>
      </c>
    </row>
    <row r="259" s="13" customFormat="1">
      <c r="A259" s="13"/>
      <c r="B259" s="237"/>
      <c r="C259" s="238"/>
      <c r="D259" s="233" t="s">
        <v>147</v>
      </c>
      <c r="E259" s="239" t="s">
        <v>19</v>
      </c>
      <c r="F259" s="240" t="s">
        <v>429</v>
      </c>
      <c r="G259" s="238"/>
      <c r="H259" s="241">
        <v>500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147</v>
      </c>
      <c r="AU259" s="247" t="s">
        <v>85</v>
      </c>
      <c r="AV259" s="13" t="s">
        <v>85</v>
      </c>
      <c r="AW259" s="13" t="s">
        <v>34</v>
      </c>
      <c r="AX259" s="13" t="s">
        <v>82</v>
      </c>
      <c r="AY259" s="247" t="s">
        <v>139</v>
      </c>
    </row>
    <row r="260" s="13" customFormat="1">
      <c r="A260" s="13"/>
      <c r="B260" s="237"/>
      <c r="C260" s="238"/>
      <c r="D260" s="233" t="s">
        <v>147</v>
      </c>
      <c r="E260" s="238"/>
      <c r="F260" s="240" t="s">
        <v>430</v>
      </c>
      <c r="G260" s="238"/>
      <c r="H260" s="241">
        <v>575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147</v>
      </c>
      <c r="AU260" s="247" t="s">
        <v>85</v>
      </c>
      <c r="AV260" s="13" t="s">
        <v>85</v>
      </c>
      <c r="AW260" s="13" t="s">
        <v>4</v>
      </c>
      <c r="AX260" s="13" t="s">
        <v>82</v>
      </c>
      <c r="AY260" s="247" t="s">
        <v>139</v>
      </c>
    </row>
    <row r="261" s="2" customFormat="1" ht="16.5" customHeight="1">
      <c r="A261" s="39"/>
      <c r="B261" s="40"/>
      <c r="C261" s="220" t="s">
        <v>431</v>
      </c>
      <c r="D261" s="220" t="s">
        <v>140</v>
      </c>
      <c r="E261" s="221" t="s">
        <v>432</v>
      </c>
      <c r="F261" s="222" t="s">
        <v>433</v>
      </c>
      <c r="G261" s="223" t="s">
        <v>155</v>
      </c>
      <c r="H261" s="224">
        <v>20</v>
      </c>
      <c r="I261" s="225"/>
      <c r="J261" s="226">
        <f>ROUND(I261*H261,2)</f>
        <v>0</v>
      </c>
      <c r="K261" s="222" t="s">
        <v>156</v>
      </c>
      <c r="L261" s="45"/>
      <c r="M261" s="227" t="s">
        <v>19</v>
      </c>
      <c r="N261" s="228" t="s">
        <v>45</v>
      </c>
      <c r="O261" s="85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1" t="s">
        <v>233</v>
      </c>
      <c r="AT261" s="231" t="s">
        <v>140</v>
      </c>
      <c r="AU261" s="231" t="s">
        <v>85</v>
      </c>
      <c r="AY261" s="18" t="s">
        <v>139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8" t="s">
        <v>82</v>
      </c>
      <c r="BK261" s="232">
        <f>ROUND(I261*H261,2)</f>
        <v>0</v>
      </c>
      <c r="BL261" s="18" t="s">
        <v>233</v>
      </c>
      <c r="BM261" s="231" t="s">
        <v>434</v>
      </c>
    </row>
    <row r="262" s="2" customFormat="1">
      <c r="A262" s="39"/>
      <c r="B262" s="40"/>
      <c r="C262" s="41"/>
      <c r="D262" s="233" t="s">
        <v>146</v>
      </c>
      <c r="E262" s="41"/>
      <c r="F262" s="234" t="s">
        <v>435</v>
      </c>
      <c r="G262" s="41"/>
      <c r="H262" s="41"/>
      <c r="I262" s="137"/>
      <c r="J262" s="41"/>
      <c r="K262" s="41"/>
      <c r="L262" s="45"/>
      <c r="M262" s="235"/>
      <c r="N262" s="236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146</v>
      </c>
      <c r="AU262" s="18" t="s">
        <v>85</v>
      </c>
    </row>
    <row r="263" s="13" customFormat="1">
      <c r="A263" s="13"/>
      <c r="B263" s="237"/>
      <c r="C263" s="238"/>
      <c r="D263" s="233" t="s">
        <v>147</v>
      </c>
      <c r="E263" s="239" t="s">
        <v>19</v>
      </c>
      <c r="F263" s="240" t="s">
        <v>436</v>
      </c>
      <c r="G263" s="238"/>
      <c r="H263" s="241">
        <v>2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147</v>
      </c>
      <c r="AU263" s="247" t="s">
        <v>85</v>
      </c>
      <c r="AV263" s="13" t="s">
        <v>85</v>
      </c>
      <c r="AW263" s="13" t="s">
        <v>34</v>
      </c>
      <c r="AX263" s="13" t="s">
        <v>74</v>
      </c>
      <c r="AY263" s="247" t="s">
        <v>139</v>
      </c>
    </row>
    <row r="264" s="13" customFormat="1">
      <c r="A264" s="13"/>
      <c r="B264" s="237"/>
      <c r="C264" s="238"/>
      <c r="D264" s="233" t="s">
        <v>147</v>
      </c>
      <c r="E264" s="239" t="s">
        <v>19</v>
      </c>
      <c r="F264" s="240" t="s">
        <v>437</v>
      </c>
      <c r="G264" s="238"/>
      <c r="H264" s="241">
        <v>14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147</v>
      </c>
      <c r="AU264" s="247" t="s">
        <v>85</v>
      </c>
      <c r="AV264" s="13" t="s">
        <v>85</v>
      </c>
      <c r="AW264" s="13" t="s">
        <v>34</v>
      </c>
      <c r="AX264" s="13" t="s">
        <v>74</v>
      </c>
      <c r="AY264" s="247" t="s">
        <v>139</v>
      </c>
    </row>
    <row r="265" s="13" customFormat="1">
      <c r="A265" s="13"/>
      <c r="B265" s="237"/>
      <c r="C265" s="238"/>
      <c r="D265" s="233" t="s">
        <v>147</v>
      </c>
      <c r="E265" s="239" t="s">
        <v>19</v>
      </c>
      <c r="F265" s="240" t="s">
        <v>438</v>
      </c>
      <c r="G265" s="238"/>
      <c r="H265" s="241">
        <v>4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147</v>
      </c>
      <c r="AU265" s="247" t="s">
        <v>85</v>
      </c>
      <c r="AV265" s="13" t="s">
        <v>85</v>
      </c>
      <c r="AW265" s="13" t="s">
        <v>34</v>
      </c>
      <c r="AX265" s="13" t="s">
        <v>74</v>
      </c>
      <c r="AY265" s="247" t="s">
        <v>139</v>
      </c>
    </row>
    <row r="266" s="14" customFormat="1">
      <c r="A266" s="14"/>
      <c r="B266" s="261"/>
      <c r="C266" s="262"/>
      <c r="D266" s="233" t="s">
        <v>147</v>
      </c>
      <c r="E266" s="263" t="s">
        <v>19</v>
      </c>
      <c r="F266" s="264" t="s">
        <v>439</v>
      </c>
      <c r="G266" s="262"/>
      <c r="H266" s="265">
        <v>20</v>
      </c>
      <c r="I266" s="266"/>
      <c r="J266" s="262"/>
      <c r="K266" s="262"/>
      <c r="L266" s="267"/>
      <c r="M266" s="268"/>
      <c r="N266" s="269"/>
      <c r="O266" s="269"/>
      <c r="P266" s="269"/>
      <c r="Q266" s="269"/>
      <c r="R266" s="269"/>
      <c r="S266" s="269"/>
      <c r="T266" s="27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1" t="s">
        <v>147</v>
      </c>
      <c r="AU266" s="271" t="s">
        <v>85</v>
      </c>
      <c r="AV266" s="14" t="s">
        <v>167</v>
      </c>
      <c r="AW266" s="14" t="s">
        <v>34</v>
      </c>
      <c r="AX266" s="14" t="s">
        <v>82</v>
      </c>
      <c r="AY266" s="271" t="s">
        <v>139</v>
      </c>
    </row>
    <row r="267" s="2" customFormat="1" ht="21.75" customHeight="1">
      <c r="A267" s="39"/>
      <c r="B267" s="40"/>
      <c r="C267" s="220" t="s">
        <v>440</v>
      </c>
      <c r="D267" s="220" t="s">
        <v>140</v>
      </c>
      <c r="E267" s="221" t="s">
        <v>441</v>
      </c>
      <c r="F267" s="222" t="s">
        <v>442</v>
      </c>
      <c r="G267" s="223" t="s">
        <v>443</v>
      </c>
      <c r="H267" s="224">
        <v>7.2000000000000002</v>
      </c>
      <c r="I267" s="225"/>
      <c r="J267" s="226">
        <f>ROUND(I267*H267,2)</f>
        <v>0</v>
      </c>
      <c r="K267" s="222" t="s">
        <v>156</v>
      </c>
      <c r="L267" s="45"/>
      <c r="M267" s="227" t="s">
        <v>19</v>
      </c>
      <c r="N267" s="228" t="s">
        <v>45</v>
      </c>
      <c r="O267" s="85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1" t="s">
        <v>233</v>
      </c>
      <c r="AT267" s="231" t="s">
        <v>140</v>
      </c>
      <c r="AU267" s="231" t="s">
        <v>85</v>
      </c>
      <c r="AY267" s="18" t="s">
        <v>139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8" t="s">
        <v>82</v>
      </c>
      <c r="BK267" s="232">
        <f>ROUND(I267*H267,2)</f>
        <v>0</v>
      </c>
      <c r="BL267" s="18" t="s">
        <v>233</v>
      </c>
      <c r="BM267" s="231" t="s">
        <v>444</v>
      </c>
    </row>
    <row r="268" s="2" customFormat="1">
      <c r="A268" s="39"/>
      <c r="B268" s="40"/>
      <c r="C268" s="41"/>
      <c r="D268" s="233" t="s">
        <v>146</v>
      </c>
      <c r="E268" s="41"/>
      <c r="F268" s="234" t="s">
        <v>445</v>
      </c>
      <c r="G268" s="41"/>
      <c r="H268" s="41"/>
      <c r="I268" s="137"/>
      <c r="J268" s="41"/>
      <c r="K268" s="41"/>
      <c r="L268" s="45"/>
      <c r="M268" s="235"/>
      <c r="N268" s="236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146</v>
      </c>
      <c r="AU268" s="18" t="s">
        <v>85</v>
      </c>
    </row>
    <row r="269" s="13" customFormat="1">
      <c r="A269" s="13"/>
      <c r="B269" s="237"/>
      <c r="C269" s="238"/>
      <c r="D269" s="233" t="s">
        <v>147</v>
      </c>
      <c r="E269" s="239" t="s">
        <v>19</v>
      </c>
      <c r="F269" s="240" t="s">
        <v>446</v>
      </c>
      <c r="G269" s="238"/>
      <c r="H269" s="241">
        <v>0.90000000000000002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7" t="s">
        <v>147</v>
      </c>
      <c r="AU269" s="247" t="s">
        <v>85</v>
      </c>
      <c r="AV269" s="13" t="s">
        <v>85</v>
      </c>
      <c r="AW269" s="13" t="s">
        <v>34</v>
      </c>
      <c r="AX269" s="13" t="s">
        <v>74</v>
      </c>
      <c r="AY269" s="247" t="s">
        <v>139</v>
      </c>
    </row>
    <row r="270" s="13" customFormat="1">
      <c r="A270" s="13"/>
      <c r="B270" s="237"/>
      <c r="C270" s="238"/>
      <c r="D270" s="233" t="s">
        <v>147</v>
      </c>
      <c r="E270" s="239" t="s">
        <v>19</v>
      </c>
      <c r="F270" s="240" t="s">
        <v>447</v>
      </c>
      <c r="G270" s="238"/>
      <c r="H270" s="241">
        <v>6.2999999999999998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147</v>
      </c>
      <c r="AU270" s="247" t="s">
        <v>85</v>
      </c>
      <c r="AV270" s="13" t="s">
        <v>85</v>
      </c>
      <c r="AW270" s="13" t="s">
        <v>34</v>
      </c>
      <c r="AX270" s="13" t="s">
        <v>74</v>
      </c>
      <c r="AY270" s="247" t="s">
        <v>139</v>
      </c>
    </row>
    <row r="271" s="14" customFormat="1">
      <c r="A271" s="14"/>
      <c r="B271" s="261"/>
      <c r="C271" s="262"/>
      <c r="D271" s="233" t="s">
        <v>147</v>
      </c>
      <c r="E271" s="263" t="s">
        <v>19</v>
      </c>
      <c r="F271" s="264" t="s">
        <v>439</v>
      </c>
      <c r="G271" s="262"/>
      <c r="H271" s="265">
        <v>7.2000000000000002</v>
      </c>
      <c r="I271" s="266"/>
      <c r="J271" s="262"/>
      <c r="K271" s="262"/>
      <c r="L271" s="267"/>
      <c r="M271" s="268"/>
      <c r="N271" s="269"/>
      <c r="O271" s="269"/>
      <c r="P271" s="269"/>
      <c r="Q271" s="269"/>
      <c r="R271" s="269"/>
      <c r="S271" s="269"/>
      <c r="T271" s="27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1" t="s">
        <v>147</v>
      </c>
      <c r="AU271" s="271" t="s">
        <v>85</v>
      </c>
      <c r="AV271" s="14" t="s">
        <v>167</v>
      </c>
      <c r="AW271" s="14" t="s">
        <v>34</v>
      </c>
      <c r="AX271" s="14" t="s">
        <v>82</v>
      </c>
      <c r="AY271" s="271" t="s">
        <v>139</v>
      </c>
    </row>
    <row r="272" s="2" customFormat="1" ht="21.75" customHeight="1">
      <c r="A272" s="39"/>
      <c r="B272" s="40"/>
      <c r="C272" s="220" t="s">
        <v>448</v>
      </c>
      <c r="D272" s="220" t="s">
        <v>140</v>
      </c>
      <c r="E272" s="221" t="s">
        <v>449</v>
      </c>
      <c r="F272" s="222" t="s">
        <v>450</v>
      </c>
      <c r="G272" s="223" t="s">
        <v>155</v>
      </c>
      <c r="H272" s="224">
        <v>4</v>
      </c>
      <c r="I272" s="225"/>
      <c r="J272" s="226">
        <f>ROUND(I272*H272,2)</f>
        <v>0</v>
      </c>
      <c r="K272" s="222" t="s">
        <v>156</v>
      </c>
      <c r="L272" s="45"/>
      <c r="M272" s="227" t="s">
        <v>19</v>
      </c>
      <c r="N272" s="228" t="s">
        <v>45</v>
      </c>
      <c r="O272" s="85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1" t="s">
        <v>233</v>
      </c>
      <c r="AT272" s="231" t="s">
        <v>140</v>
      </c>
      <c r="AU272" s="231" t="s">
        <v>85</v>
      </c>
      <c r="AY272" s="18" t="s">
        <v>139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8" t="s">
        <v>82</v>
      </c>
      <c r="BK272" s="232">
        <f>ROUND(I272*H272,2)</f>
        <v>0</v>
      </c>
      <c r="BL272" s="18" t="s">
        <v>233</v>
      </c>
      <c r="BM272" s="231" t="s">
        <v>451</v>
      </c>
    </row>
    <row r="273" s="2" customFormat="1">
      <c r="A273" s="39"/>
      <c r="B273" s="40"/>
      <c r="C273" s="41"/>
      <c r="D273" s="233" t="s">
        <v>146</v>
      </c>
      <c r="E273" s="41"/>
      <c r="F273" s="234" t="s">
        <v>452</v>
      </c>
      <c r="G273" s="41"/>
      <c r="H273" s="41"/>
      <c r="I273" s="137"/>
      <c r="J273" s="41"/>
      <c r="K273" s="41"/>
      <c r="L273" s="45"/>
      <c r="M273" s="235"/>
      <c r="N273" s="236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146</v>
      </c>
      <c r="AU273" s="18" t="s">
        <v>85</v>
      </c>
    </row>
    <row r="274" s="2" customFormat="1">
      <c r="A274" s="39"/>
      <c r="B274" s="40"/>
      <c r="C274" s="41"/>
      <c r="D274" s="233" t="s">
        <v>183</v>
      </c>
      <c r="E274" s="41"/>
      <c r="F274" s="260" t="s">
        <v>453</v>
      </c>
      <c r="G274" s="41"/>
      <c r="H274" s="41"/>
      <c r="I274" s="137"/>
      <c r="J274" s="41"/>
      <c r="K274" s="41"/>
      <c r="L274" s="45"/>
      <c r="M274" s="235"/>
      <c r="N274" s="236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183</v>
      </c>
      <c r="AU274" s="18" t="s">
        <v>85</v>
      </c>
    </row>
    <row r="275" s="2" customFormat="1" ht="16.5" customHeight="1">
      <c r="A275" s="39"/>
      <c r="B275" s="40"/>
      <c r="C275" s="250" t="s">
        <v>454</v>
      </c>
      <c r="D275" s="250" t="s">
        <v>161</v>
      </c>
      <c r="E275" s="251" t="s">
        <v>455</v>
      </c>
      <c r="F275" s="252" t="s">
        <v>456</v>
      </c>
      <c r="G275" s="253" t="s">
        <v>155</v>
      </c>
      <c r="H275" s="254">
        <v>4</v>
      </c>
      <c r="I275" s="255"/>
      <c r="J275" s="256">
        <f>ROUND(I275*H275,2)</f>
        <v>0</v>
      </c>
      <c r="K275" s="252" t="s">
        <v>19</v>
      </c>
      <c r="L275" s="257"/>
      <c r="M275" s="258" t="s">
        <v>19</v>
      </c>
      <c r="N275" s="259" t="s">
        <v>45</v>
      </c>
      <c r="O275" s="85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1" t="s">
        <v>347</v>
      </c>
      <c r="AT275" s="231" t="s">
        <v>161</v>
      </c>
      <c r="AU275" s="231" t="s">
        <v>85</v>
      </c>
      <c r="AY275" s="18" t="s">
        <v>139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8" t="s">
        <v>82</v>
      </c>
      <c r="BK275" s="232">
        <f>ROUND(I275*H275,2)</f>
        <v>0</v>
      </c>
      <c r="BL275" s="18" t="s">
        <v>233</v>
      </c>
      <c r="BM275" s="231" t="s">
        <v>457</v>
      </c>
    </row>
    <row r="276" s="2" customFormat="1">
      <c r="A276" s="39"/>
      <c r="B276" s="40"/>
      <c r="C276" s="41"/>
      <c r="D276" s="233" t="s">
        <v>146</v>
      </c>
      <c r="E276" s="41"/>
      <c r="F276" s="234" t="s">
        <v>456</v>
      </c>
      <c r="G276" s="41"/>
      <c r="H276" s="41"/>
      <c r="I276" s="137"/>
      <c r="J276" s="41"/>
      <c r="K276" s="41"/>
      <c r="L276" s="45"/>
      <c r="M276" s="235"/>
      <c r="N276" s="236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146</v>
      </c>
      <c r="AU276" s="18" t="s">
        <v>85</v>
      </c>
    </row>
    <row r="277" s="13" customFormat="1">
      <c r="A277" s="13"/>
      <c r="B277" s="237"/>
      <c r="C277" s="238"/>
      <c r="D277" s="233" t="s">
        <v>147</v>
      </c>
      <c r="E277" s="239" t="s">
        <v>19</v>
      </c>
      <c r="F277" s="240" t="s">
        <v>458</v>
      </c>
      <c r="G277" s="238"/>
      <c r="H277" s="241">
        <v>4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147</v>
      </c>
      <c r="AU277" s="247" t="s">
        <v>85</v>
      </c>
      <c r="AV277" s="13" t="s">
        <v>85</v>
      </c>
      <c r="AW277" s="13" t="s">
        <v>34</v>
      </c>
      <c r="AX277" s="13" t="s">
        <v>82</v>
      </c>
      <c r="AY277" s="247" t="s">
        <v>139</v>
      </c>
    </row>
    <row r="278" s="2" customFormat="1" ht="16.5" customHeight="1">
      <c r="A278" s="39"/>
      <c r="B278" s="40"/>
      <c r="C278" s="220" t="s">
        <v>459</v>
      </c>
      <c r="D278" s="220" t="s">
        <v>140</v>
      </c>
      <c r="E278" s="221" t="s">
        <v>460</v>
      </c>
      <c r="F278" s="222" t="s">
        <v>461</v>
      </c>
      <c r="G278" s="223" t="s">
        <v>155</v>
      </c>
      <c r="H278" s="224">
        <v>54</v>
      </c>
      <c r="I278" s="225"/>
      <c r="J278" s="226">
        <f>ROUND(I278*H278,2)</f>
        <v>0</v>
      </c>
      <c r="K278" s="222" t="s">
        <v>19</v>
      </c>
      <c r="L278" s="45"/>
      <c r="M278" s="227" t="s">
        <v>19</v>
      </c>
      <c r="N278" s="228" t="s">
        <v>45</v>
      </c>
      <c r="O278" s="85"/>
      <c r="P278" s="229">
        <f>O278*H278</f>
        <v>0</v>
      </c>
      <c r="Q278" s="229">
        <v>0</v>
      </c>
      <c r="R278" s="229">
        <f>Q278*H278</f>
        <v>0</v>
      </c>
      <c r="S278" s="229">
        <v>0</v>
      </c>
      <c r="T278" s="230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1" t="s">
        <v>233</v>
      </c>
      <c r="AT278" s="231" t="s">
        <v>140</v>
      </c>
      <c r="AU278" s="231" t="s">
        <v>85</v>
      </c>
      <c r="AY278" s="18" t="s">
        <v>139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8" t="s">
        <v>82</v>
      </c>
      <c r="BK278" s="232">
        <f>ROUND(I278*H278,2)</f>
        <v>0</v>
      </c>
      <c r="BL278" s="18" t="s">
        <v>233</v>
      </c>
      <c r="BM278" s="231" t="s">
        <v>462</v>
      </c>
    </row>
    <row r="279" s="2" customFormat="1">
      <c r="A279" s="39"/>
      <c r="B279" s="40"/>
      <c r="C279" s="41"/>
      <c r="D279" s="233" t="s">
        <v>146</v>
      </c>
      <c r="E279" s="41"/>
      <c r="F279" s="234" t="s">
        <v>461</v>
      </c>
      <c r="G279" s="41"/>
      <c r="H279" s="41"/>
      <c r="I279" s="137"/>
      <c r="J279" s="41"/>
      <c r="K279" s="41"/>
      <c r="L279" s="45"/>
      <c r="M279" s="235"/>
      <c r="N279" s="236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146</v>
      </c>
      <c r="AU279" s="18" t="s">
        <v>85</v>
      </c>
    </row>
    <row r="280" s="2" customFormat="1" ht="16.5" customHeight="1">
      <c r="A280" s="39"/>
      <c r="B280" s="40"/>
      <c r="C280" s="250" t="s">
        <v>463</v>
      </c>
      <c r="D280" s="250" t="s">
        <v>161</v>
      </c>
      <c r="E280" s="251" t="s">
        <v>464</v>
      </c>
      <c r="F280" s="252" t="s">
        <v>465</v>
      </c>
      <c r="G280" s="253" t="s">
        <v>155</v>
      </c>
      <c r="H280" s="254">
        <v>30</v>
      </c>
      <c r="I280" s="255"/>
      <c r="J280" s="256">
        <f>ROUND(I280*H280,2)</f>
        <v>0</v>
      </c>
      <c r="K280" s="252" t="s">
        <v>19</v>
      </c>
      <c r="L280" s="257"/>
      <c r="M280" s="258" t="s">
        <v>19</v>
      </c>
      <c r="N280" s="259" t="s">
        <v>45</v>
      </c>
      <c r="O280" s="85"/>
      <c r="P280" s="229">
        <f>O280*H280</f>
        <v>0</v>
      </c>
      <c r="Q280" s="229">
        <v>0.0030000000000000001</v>
      </c>
      <c r="R280" s="229">
        <f>Q280*H280</f>
        <v>0.089999999999999997</v>
      </c>
      <c r="S280" s="229">
        <v>0</v>
      </c>
      <c r="T280" s="23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1" t="s">
        <v>347</v>
      </c>
      <c r="AT280" s="231" t="s">
        <v>161</v>
      </c>
      <c r="AU280" s="231" t="s">
        <v>85</v>
      </c>
      <c r="AY280" s="18" t="s">
        <v>139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8" t="s">
        <v>82</v>
      </c>
      <c r="BK280" s="232">
        <f>ROUND(I280*H280,2)</f>
        <v>0</v>
      </c>
      <c r="BL280" s="18" t="s">
        <v>233</v>
      </c>
      <c r="BM280" s="231" t="s">
        <v>466</v>
      </c>
    </row>
    <row r="281" s="2" customFormat="1">
      <c r="A281" s="39"/>
      <c r="B281" s="40"/>
      <c r="C281" s="41"/>
      <c r="D281" s="233" t="s">
        <v>146</v>
      </c>
      <c r="E281" s="41"/>
      <c r="F281" s="234" t="s">
        <v>465</v>
      </c>
      <c r="G281" s="41"/>
      <c r="H281" s="41"/>
      <c r="I281" s="137"/>
      <c r="J281" s="41"/>
      <c r="K281" s="41"/>
      <c r="L281" s="45"/>
      <c r="M281" s="235"/>
      <c r="N281" s="236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146</v>
      </c>
      <c r="AU281" s="18" t="s">
        <v>85</v>
      </c>
    </row>
    <row r="282" s="13" customFormat="1">
      <c r="A282" s="13"/>
      <c r="B282" s="237"/>
      <c r="C282" s="238"/>
      <c r="D282" s="233" t="s">
        <v>147</v>
      </c>
      <c r="E282" s="239" t="s">
        <v>19</v>
      </c>
      <c r="F282" s="240" t="s">
        <v>318</v>
      </c>
      <c r="G282" s="238"/>
      <c r="H282" s="241">
        <v>30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147</v>
      </c>
      <c r="AU282" s="247" t="s">
        <v>85</v>
      </c>
      <c r="AV282" s="13" t="s">
        <v>85</v>
      </c>
      <c r="AW282" s="13" t="s">
        <v>34</v>
      </c>
      <c r="AX282" s="13" t="s">
        <v>82</v>
      </c>
      <c r="AY282" s="247" t="s">
        <v>139</v>
      </c>
    </row>
    <row r="283" s="2" customFormat="1" ht="16.5" customHeight="1">
      <c r="A283" s="39"/>
      <c r="B283" s="40"/>
      <c r="C283" s="250" t="s">
        <v>467</v>
      </c>
      <c r="D283" s="250" t="s">
        <v>161</v>
      </c>
      <c r="E283" s="251" t="s">
        <v>468</v>
      </c>
      <c r="F283" s="252" t="s">
        <v>469</v>
      </c>
      <c r="G283" s="253" t="s">
        <v>155</v>
      </c>
      <c r="H283" s="254">
        <v>12</v>
      </c>
      <c r="I283" s="255"/>
      <c r="J283" s="256">
        <f>ROUND(I283*H283,2)</f>
        <v>0</v>
      </c>
      <c r="K283" s="252" t="s">
        <v>19</v>
      </c>
      <c r="L283" s="257"/>
      <c r="M283" s="258" t="s">
        <v>19</v>
      </c>
      <c r="N283" s="259" t="s">
        <v>45</v>
      </c>
      <c r="O283" s="85"/>
      <c r="P283" s="229">
        <f>O283*H283</f>
        <v>0</v>
      </c>
      <c r="Q283" s="229">
        <v>0.0030000000000000001</v>
      </c>
      <c r="R283" s="229">
        <f>Q283*H283</f>
        <v>0.036000000000000004</v>
      </c>
      <c r="S283" s="229">
        <v>0</v>
      </c>
      <c r="T283" s="230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1" t="s">
        <v>347</v>
      </c>
      <c r="AT283" s="231" t="s">
        <v>161</v>
      </c>
      <c r="AU283" s="231" t="s">
        <v>85</v>
      </c>
      <c r="AY283" s="18" t="s">
        <v>139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8" t="s">
        <v>82</v>
      </c>
      <c r="BK283" s="232">
        <f>ROUND(I283*H283,2)</f>
        <v>0</v>
      </c>
      <c r="BL283" s="18" t="s">
        <v>233</v>
      </c>
      <c r="BM283" s="231" t="s">
        <v>470</v>
      </c>
    </row>
    <row r="284" s="2" customFormat="1">
      <c r="A284" s="39"/>
      <c r="B284" s="40"/>
      <c r="C284" s="41"/>
      <c r="D284" s="233" t="s">
        <v>146</v>
      </c>
      <c r="E284" s="41"/>
      <c r="F284" s="234" t="s">
        <v>471</v>
      </c>
      <c r="G284" s="41"/>
      <c r="H284" s="41"/>
      <c r="I284" s="137"/>
      <c r="J284" s="41"/>
      <c r="K284" s="41"/>
      <c r="L284" s="45"/>
      <c r="M284" s="235"/>
      <c r="N284" s="236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146</v>
      </c>
      <c r="AU284" s="18" t="s">
        <v>85</v>
      </c>
    </row>
    <row r="285" s="13" customFormat="1">
      <c r="A285" s="13"/>
      <c r="B285" s="237"/>
      <c r="C285" s="238"/>
      <c r="D285" s="233" t="s">
        <v>147</v>
      </c>
      <c r="E285" s="239" t="s">
        <v>19</v>
      </c>
      <c r="F285" s="240" t="s">
        <v>216</v>
      </c>
      <c r="G285" s="238"/>
      <c r="H285" s="241">
        <v>12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7" t="s">
        <v>147</v>
      </c>
      <c r="AU285" s="247" t="s">
        <v>85</v>
      </c>
      <c r="AV285" s="13" t="s">
        <v>85</v>
      </c>
      <c r="AW285" s="13" t="s">
        <v>34</v>
      </c>
      <c r="AX285" s="13" t="s">
        <v>82</v>
      </c>
      <c r="AY285" s="247" t="s">
        <v>139</v>
      </c>
    </row>
    <row r="286" s="2" customFormat="1" ht="16.5" customHeight="1">
      <c r="A286" s="39"/>
      <c r="B286" s="40"/>
      <c r="C286" s="250" t="s">
        <v>472</v>
      </c>
      <c r="D286" s="250" t="s">
        <v>161</v>
      </c>
      <c r="E286" s="251" t="s">
        <v>473</v>
      </c>
      <c r="F286" s="252" t="s">
        <v>474</v>
      </c>
      <c r="G286" s="253" t="s">
        <v>155</v>
      </c>
      <c r="H286" s="254">
        <v>12</v>
      </c>
      <c r="I286" s="255"/>
      <c r="J286" s="256">
        <f>ROUND(I286*H286,2)</f>
        <v>0</v>
      </c>
      <c r="K286" s="252" t="s">
        <v>19</v>
      </c>
      <c r="L286" s="257"/>
      <c r="M286" s="258" t="s">
        <v>19</v>
      </c>
      <c r="N286" s="259" t="s">
        <v>45</v>
      </c>
      <c r="O286" s="85"/>
      <c r="P286" s="229">
        <f>O286*H286</f>
        <v>0</v>
      </c>
      <c r="Q286" s="229">
        <v>0.0030000000000000001</v>
      </c>
      <c r="R286" s="229">
        <f>Q286*H286</f>
        <v>0.036000000000000004</v>
      </c>
      <c r="S286" s="229">
        <v>0</v>
      </c>
      <c r="T286" s="23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1" t="s">
        <v>347</v>
      </c>
      <c r="AT286" s="231" t="s">
        <v>161</v>
      </c>
      <c r="AU286" s="231" t="s">
        <v>85</v>
      </c>
      <c r="AY286" s="18" t="s">
        <v>139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82</v>
      </c>
      <c r="BK286" s="232">
        <f>ROUND(I286*H286,2)</f>
        <v>0</v>
      </c>
      <c r="BL286" s="18" t="s">
        <v>233</v>
      </c>
      <c r="BM286" s="231" t="s">
        <v>475</v>
      </c>
    </row>
    <row r="287" s="2" customFormat="1">
      <c r="A287" s="39"/>
      <c r="B287" s="40"/>
      <c r="C287" s="41"/>
      <c r="D287" s="233" t="s">
        <v>146</v>
      </c>
      <c r="E287" s="41"/>
      <c r="F287" s="234" t="s">
        <v>476</v>
      </c>
      <c r="G287" s="41"/>
      <c r="H287" s="41"/>
      <c r="I287" s="137"/>
      <c r="J287" s="41"/>
      <c r="K287" s="41"/>
      <c r="L287" s="45"/>
      <c r="M287" s="235"/>
      <c r="N287" s="236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146</v>
      </c>
      <c r="AU287" s="18" t="s">
        <v>85</v>
      </c>
    </row>
    <row r="288" s="13" customFormat="1">
      <c r="A288" s="13"/>
      <c r="B288" s="237"/>
      <c r="C288" s="238"/>
      <c r="D288" s="233" t="s">
        <v>147</v>
      </c>
      <c r="E288" s="239" t="s">
        <v>19</v>
      </c>
      <c r="F288" s="240" t="s">
        <v>216</v>
      </c>
      <c r="G288" s="238"/>
      <c r="H288" s="241">
        <v>12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147</v>
      </c>
      <c r="AU288" s="247" t="s">
        <v>85</v>
      </c>
      <c r="AV288" s="13" t="s">
        <v>85</v>
      </c>
      <c r="AW288" s="13" t="s">
        <v>34</v>
      </c>
      <c r="AX288" s="13" t="s">
        <v>82</v>
      </c>
      <c r="AY288" s="247" t="s">
        <v>139</v>
      </c>
    </row>
    <row r="289" s="2" customFormat="1" ht="21.75" customHeight="1">
      <c r="A289" s="39"/>
      <c r="B289" s="40"/>
      <c r="C289" s="220" t="s">
        <v>477</v>
      </c>
      <c r="D289" s="220" t="s">
        <v>140</v>
      </c>
      <c r="E289" s="221" t="s">
        <v>478</v>
      </c>
      <c r="F289" s="222" t="s">
        <v>479</v>
      </c>
      <c r="G289" s="223" t="s">
        <v>155</v>
      </c>
      <c r="H289" s="224">
        <v>30</v>
      </c>
      <c r="I289" s="225"/>
      <c r="J289" s="226">
        <f>ROUND(I289*H289,2)</f>
        <v>0</v>
      </c>
      <c r="K289" s="222" t="s">
        <v>156</v>
      </c>
      <c r="L289" s="45"/>
      <c r="M289" s="227" t="s">
        <v>19</v>
      </c>
      <c r="N289" s="228" t="s">
        <v>45</v>
      </c>
      <c r="O289" s="85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1" t="s">
        <v>233</v>
      </c>
      <c r="AT289" s="231" t="s">
        <v>140</v>
      </c>
      <c r="AU289" s="231" t="s">
        <v>85</v>
      </c>
      <c r="AY289" s="18" t="s">
        <v>139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8" t="s">
        <v>82</v>
      </c>
      <c r="BK289" s="232">
        <f>ROUND(I289*H289,2)</f>
        <v>0</v>
      </c>
      <c r="BL289" s="18" t="s">
        <v>233</v>
      </c>
      <c r="BM289" s="231" t="s">
        <v>480</v>
      </c>
    </row>
    <row r="290" s="2" customFormat="1">
      <c r="A290" s="39"/>
      <c r="B290" s="40"/>
      <c r="C290" s="41"/>
      <c r="D290" s="233" t="s">
        <v>146</v>
      </c>
      <c r="E290" s="41"/>
      <c r="F290" s="234" t="s">
        <v>479</v>
      </c>
      <c r="G290" s="41"/>
      <c r="H290" s="41"/>
      <c r="I290" s="137"/>
      <c r="J290" s="41"/>
      <c r="K290" s="41"/>
      <c r="L290" s="45"/>
      <c r="M290" s="235"/>
      <c r="N290" s="236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146</v>
      </c>
      <c r="AU290" s="18" t="s">
        <v>85</v>
      </c>
    </row>
    <row r="291" s="2" customFormat="1" ht="16.5" customHeight="1">
      <c r="A291" s="39"/>
      <c r="B291" s="40"/>
      <c r="C291" s="250" t="s">
        <v>481</v>
      </c>
      <c r="D291" s="250" t="s">
        <v>161</v>
      </c>
      <c r="E291" s="251" t="s">
        <v>482</v>
      </c>
      <c r="F291" s="252" t="s">
        <v>483</v>
      </c>
      <c r="G291" s="253" t="s">
        <v>155</v>
      </c>
      <c r="H291" s="254">
        <v>6</v>
      </c>
      <c r="I291" s="255"/>
      <c r="J291" s="256">
        <f>ROUND(I291*H291,2)</f>
        <v>0</v>
      </c>
      <c r="K291" s="252" t="s">
        <v>19</v>
      </c>
      <c r="L291" s="257"/>
      <c r="M291" s="258" t="s">
        <v>19</v>
      </c>
      <c r="N291" s="259" t="s">
        <v>45</v>
      </c>
      <c r="O291" s="85"/>
      <c r="P291" s="229">
        <f>O291*H291</f>
        <v>0</v>
      </c>
      <c r="Q291" s="229">
        <v>0.0030000000000000001</v>
      </c>
      <c r="R291" s="229">
        <f>Q291*H291</f>
        <v>0.018000000000000002</v>
      </c>
      <c r="S291" s="229">
        <v>0</v>
      </c>
      <c r="T291" s="230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1" t="s">
        <v>347</v>
      </c>
      <c r="AT291" s="231" t="s">
        <v>161</v>
      </c>
      <c r="AU291" s="231" t="s">
        <v>85</v>
      </c>
      <c r="AY291" s="18" t="s">
        <v>139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8" t="s">
        <v>82</v>
      </c>
      <c r="BK291" s="232">
        <f>ROUND(I291*H291,2)</f>
        <v>0</v>
      </c>
      <c r="BL291" s="18" t="s">
        <v>233</v>
      </c>
      <c r="BM291" s="231" t="s">
        <v>484</v>
      </c>
    </row>
    <row r="292" s="2" customFormat="1">
      <c r="A292" s="39"/>
      <c r="B292" s="40"/>
      <c r="C292" s="41"/>
      <c r="D292" s="233" t="s">
        <v>146</v>
      </c>
      <c r="E292" s="41"/>
      <c r="F292" s="234" t="s">
        <v>483</v>
      </c>
      <c r="G292" s="41"/>
      <c r="H292" s="41"/>
      <c r="I292" s="137"/>
      <c r="J292" s="41"/>
      <c r="K292" s="41"/>
      <c r="L292" s="45"/>
      <c r="M292" s="235"/>
      <c r="N292" s="236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146</v>
      </c>
      <c r="AU292" s="18" t="s">
        <v>85</v>
      </c>
    </row>
    <row r="293" s="13" customFormat="1">
      <c r="A293" s="13"/>
      <c r="B293" s="237"/>
      <c r="C293" s="238"/>
      <c r="D293" s="233" t="s">
        <v>147</v>
      </c>
      <c r="E293" s="239" t="s">
        <v>19</v>
      </c>
      <c r="F293" s="240" t="s">
        <v>177</v>
      </c>
      <c r="G293" s="238"/>
      <c r="H293" s="241">
        <v>6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147</v>
      </c>
      <c r="AU293" s="247" t="s">
        <v>85</v>
      </c>
      <c r="AV293" s="13" t="s">
        <v>85</v>
      </c>
      <c r="AW293" s="13" t="s">
        <v>34</v>
      </c>
      <c r="AX293" s="13" t="s">
        <v>82</v>
      </c>
      <c r="AY293" s="247" t="s">
        <v>139</v>
      </c>
    </row>
    <row r="294" s="2" customFormat="1" ht="21.75" customHeight="1">
      <c r="A294" s="39"/>
      <c r="B294" s="40"/>
      <c r="C294" s="250" t="s">
        <v>485</v>
      </c>
      <c r="D294" s="250" t="s">
        <v>161</v>
      </c>
      <c r="E294" s="251" t="s">
        <v>486</v>
      </c>
      <c r="F294" s="252" t="s">
        <v>487</v>
      </c>
      <c r="G294" s="253" t="s">
        <v>155</v>
      </c>
      <c r="H294" s="254">
        <v>12</v>
      </c>
      <c r="I294" s="255"/>
      <c r="J294" s="256">
        <f>ROUND(I294*H294,2)</f>
        <v>0</v>
      </c>
      <c r="K294" s="252" t="s">
        <v>19</v>
      </c>
      <c r="L294" s="257"/>
      <c r="M294" s="258" t="s">
        <v>19</v>
      </c>
      <c r="N294" s="259" t="s">
        <v>45</v>
      </c>
      <c r="O294" s="85"/>
      <c r="P294" s="229">
        <f>O294*H294</f>
        <v>0</v>
      </c>
      <c r="Q294" s="229">
        <v>0.0030000000000000001</v>
      </c>
      <c r="R294" s="229">
        <f>Q294*H294</f>
        <v>0.036000000000000004</v>
      </c>
      <c r="S294" s="229">
        <v>0</v>
      </c>
      <c r="T294" s="23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1" t="s">
        <v>347</v>
      </c>
      <c r="AT294" s="231" t="s">
        <v>161</v>
      </c>
      <c r="AU294" s="231" t="s">
        <v>85</v>
      </c>
      <c r="AY294" s="18" t="s">
        <v>139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8" t="s">
        <v>82</v>
      </c>
      <c r="BK294" s="232">
        <f>ROUND(I294*H294,2)</f>
        <v>0</v>
      </c>
      <c r="BL294" s="18" t="s">
        <v>233</v>
      </c>
      <c r="BM294" s="231" t="s">
        <v>488</v>
      </c>
    </row>
    <row r="295" s="2" customFormat="1">
      <c r="A295" s="39"/>
      <c r="B295" s="40"/>
      <c r="C295" s="41"/>
      <c r="D295" s="233" t="s">
        <v>146</v>
      </c>
      <c r="E295" s="41"/>
      <c r="F295" s="234" t="s">
        <v>487</v>
      </c>
      <c r="G295" s="41"/>
      <c r="H295" s="41"/>
      <c r="I295" s="137"/>
      <c r="J295" s="41"/>
      <c r="K295" s="41"/>
      <c r="L295" s="45"/>
      <c r="M295" s="235"/>
      <c r="N295" s="236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146</v>
      </c>
      <c r="AU295" s="18" t="s">
        <v>85</v>
      </c>
    </row>
    <row r="296" s="13" customFormat="1">
      <c r="A296" s="13"/>
      <c r="B296" s="237"/>
      <c r="C296" s="238"/>
      <c r="D296" s="233" t="s">
        <v>147</v>
      </c>
      <c r="E296" s="239" t="s">
        <v>19</v>
      </c>
      <c r="F296" s="240" t="s">
        <v>216</v>
      </c>
      <c r="G296" s="238"/>
      <c r="H296" s="241">
        <v>12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147</v>
      </c>
      <c r="AU296" s="247" t="s">
        <v>85</v>
      </c>
      <c r="AV296" s="13" t="s">
        <v>85</v>
      </c>
      <c r="AW296" s="13" t="s">
        <v>34</v>
      </c>
      <c r="AX296" s="13" t="s">
        <v>82</v>
      </c>
      <c r="AY296" s="247" t="s">
        <v>139</v>
      </c>
    </row>
    <row r="297" s="2" customFormat="1" ht="21.75" customHeight="1">
      <c r="A297" s="39"/>
      <c r="B297" s="40"/>
      <c r="C297" s="250" t="s">
        <v>489</v>
      </c>
      <c r="D297" s="250" t="s">
        <v>161</v>
      </c>
      <c r="E297" s="251" t="s">
        <v>490</v>
      </c>
      <c r="F297" s="252" t="s">
        <v>491</v>
      </c>
      <c r="G297" s="253" t="s">
        <v>155</v>
      </c>
      <c r="H297" s="254">
        <v>12</v>
      </c>
      <c r="I297" s="255"/>
      <c r="J297" s="256">
        <f>ROUND(I297*H297,2)</f>
        <v>0</v>
      </c>
      <c r="K297" s="252" t="s">
        <v>19</v>
      </c>
      <c r="L297" s="257"/>
      <c r="M297" s="258" t="s">
        <v>19</v>
      </c>
      <c r="N297" s="259" t="s">
        <v>45</v>
      </c>
      <c r="O297" s="85"/>
      <c r="P297" s="229">
        <f>O297*H297</f>
        <v>0</v>
      </c>
      <c r="Q297" s="229">
        <v>0.0030000000000000001</v>
      </c>
      <c r="R297" s="229">
        <f>Q297*H297</f>
        <v>0.036000000000000004</v>
      </c>
      <c r="S297" s="229">
        <v>0</v>
      </c>
      <c r="T297" s="23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1" t="s">
        <v>347</v>
      </c>
      <c r="AT297" s="231" t="s">
        <v>161</v>
      </c>
      <c r="AU297" s="231" t="s">
        <v>85</v>
      </c>
      <c r="AY297" s="18" t="s">
        <v>139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8" t="s">
        <v>82</v>
      </c>
      <c r="BK297" s="232">
        <f>ROUND(I297*H297,2)</f>
        <v>0</v>
      </c>
      <c r="BL297" s="18" t="s">
        <v>233</v>
      </c>
      <c r="BM297" s="231" t="s">
        <v>492</v>
      </c>
    </row>
    <row r="298" s="2" customFormat="1">
      <c r="A298" s="39"/>
      <c r="B298" s="40"/>
      <c r="C298" s="41"/>
      <c r="D298" s="233" t="s">
        <v>146</v>
      </c>
      <c r="E298" s="41"/>
      <c r="F298" s="234" t="s">
        <v>491</v>
      </c>
      <c r="G298" s="41"/>
      <c r="H298" s="41"/>
      <c r="I298" s="137"/>
      <c r="J298" s="41"/>
      <c r="K298" s="41"/>
      <c r="L298" s="45"/>
      <c r="M298" s="235"/>
      <c r="N298" s="236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146</v>
      </c>
      <c r="AU298" s="18" t="s">
        <v>85</v>
      </c>
    </row>
    <row r="299" s="13" customFormat="1">
      <c r="A299" s="13"/>
      <c r="B299" s="237"/>
      <c r="C299" s="238"/>
      <c r="D299" s="233" t="s">
        <v>147</v>
      </c>
      <c r="E299" s="239" t="s">
        <v>19</v>
      </c>
      <c r="F299" s="240" t="s">
        <v>216</v>
      </c>
      <c r="G299" s="238"/>
      <c r="H299" s="241">
        <v>12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147</v>
      </c>
      <c r="AU299" s="247" t="s">
        <v>85</v>
      </c>
      <c r="AV299" s="13" t="s">
        <v>85</v>
      </c>
      <c r="AW299" s="13" t="s">
        <v>34</v>
      </c>
      <c r="AX299" s="13" t="s">
        <v>82</v>
      </c>
      <c r="AY299" s="247" t="s">
        <v>139</v>
      </c>
    </row>
    <row r="300" s="2" customFormat="1" ht="21.75" customHeight="1">
      <c r="A300" s="39"/>
      <c r="B300" s="40"/>
      <c r="C300" s="220" t="s">
        <v>493</v>
      </c>
      <c r="D300" s="220" t="s">
        <v>140</v>
      </c>
      <c r="E300" s="221" t="s">
        <v>494</v>
      </c>
      <c r="F300" s="222" t="s">
        <v>495</v>
      </c>
      <c r="G300" s="223" t="s">
        <v>155</v>
      </c>
      <c r="H300" s="224">
        <v>1</v>
      </c>
      <c r="I300" s="225"/>
      <c r="J300" s="226">
        <f>ROUND(I300*H300,2)</f>
        <v>0</v>
      </c>
      <c r="K300" s="222" t="s">
        <v>19</v>
      </c>
      <c r="L300" s="45"/>
      <c r="M300" s="227" t="s">
        <v>19</v>
      </c>
      <c r="N300" s="228" t="s">
        <v>45</v>
      </c>
      <c r="O300" s="85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1" t="s">
        <v>233</v>
      </c>
      <c r="AT300" s="231" t="s">
        <v>140</v>
      </c>
      <c r="AU300" s="231" t="s">
        <v>85</v>
      </c>
      <c r="AY300" s="18" t="s">
        <v>139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8" t="s">
        <v>82</v>
      </c>
      <c r="BK300" s="232">
        <f>ROUND(I300*H300,2)</f>
        <v>0</v>
      </c>
      <c r="BL300" s="18" t="s">
        <v>233</v>
      </c>
      <c r="BM300" s="231" t="s">
        <v>496</v>
      </c>
    </row>
    <row r="301" s="2" customFormat="1">
      <c r="A301" s="39"/>
      <c r="B301" s="40"/>
      <c r="C301" s="41"/>
      <c r="D301" s="233" t="s">
        <v>146</v>
      </c>
      <c r="E301" s="41"/>
      <c r="F301" s="234" t="s">
        <v>495</v>
      </c>
      <c r="G301" s="41"/>
      <c r="H301" s="41"/>
      <c r="I301" s="137"/>
      <c r="J301" s="41"/>
      <c r="K301" s="41"/>
      <c r="L301" s="45"/>
      <c r="M301" s="235"/>
      <c r="N301" s="236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146</v>
      </c>
      <c r="AU301" s="18" t="s">
        <v>85</v>
      </c>
    </row>
    <row r="302" s="13" customFormat="1">
      <c r="A302" s="13"/>
      <c r="B302" s="237"/>
      <c r="C302" s="238"/>
      <c r="D302" s="233" t="s">
        <v>147</v>
      </c>
      <c r="E302" s="239" t="s">
        <v>19</v>
      </c>
      <c r="F302" s="240" t="s">
        <v>497</v>
      </c>
      <c r="G302" s="238"/>
      <c r="H302" s="241">
        <v>1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7" t="s">
        <v>147</v>
      </c>
      <c r="AU302" s="247" t="s">
        <v>85</v>
      </c>
      <c r="AV302" s="13" t="s">
        <v>85</v>
      </c>
      <c r="AW302" s="13" t="s">
        <v>34</v>
      </c>
      <c r="AX302" s="13" t="s">
        <v>82</v>
      </c>
      <c r="AY302" s="247" t="s">
        <v>139</v>
      </c>
    </row>
    <row r="303" s="2" customFormat="1" ht="21.75" customHeight="1">
      <c r="A303" s="39"/>
      <c r="B303" s="40"/>
      <c r="C303" s="250" t="s">
        <v>498</v>
      </c>
      <c r="D303" s="250" t="s">
        <v>161</v>
      </c>
      <c r="E303" s="251" t="s">
        <v>499</v>
      </c>
      <c r="F303" s="252" t="s">
        <v>500</v>
      </c>
      <c r="G303" s="253" t="s">
        <v>155</v>
      </c>
      <c r="H303" s="254">
        <v>1</v>
      </c>
      <c r="I303" s="255"/>
      <c r="J303" s="256">
        <f>ROUND(I303*H303,2)</f>
        <v>0</v>
      </c>
      <c r="K303" s="252" t="s">
        <v>19</v>
      </c>
      <c r="L303" s="257"/>
      <c r="M303" s="258" t="s">
        <v>19</v>
      </c>
      <c r="N303" s="259" t="s">
        <v>45</v>
      </c>
      <c r="O303" s="85"/>
      <c r="P303" s="229">
        <f>O303*H303</f>
        <v>0</v>
      </c>
      <c r="Q303" s="229">
        <v>0.044999999999999998</v>
      </c>
      <c r="R303" s="229">
        <f>Q303*H303</f>
        <v>0.044999999999999998</v>
      </c>
      <c r="S303" s="229">
        <v>0</v>
      </c>
      <c r="T303" s="23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1" t="s">
        <v>347</v>
      </c>
      <c r="AT303" s="231" t="s">
        <v>161</v>
      </c>
      <c r="AU303" s="231" t="s">
        <v>85</v>
      </c>
      <c r="AY303" s="18" t="s">
        <v>139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8" t="s">
        <v>82</v>
      </c>
      <c r="BK303" s="232">
        <f>ROUND(I303*H303,2)</f>
        <v>0</v>
      </c>
      <c r="BL303" s="18" t="s">
        <v>233</v>
      </c>
      <c r="BM303" s="231" t="s">
        <v>501</v>
      </c>
    </row>
    <row r="304" s="2" customFormat="1">
      <c r="A304" s="39"/>
      <c r="B304" s="40"/>
      <c r="C304" s="41"/>
      <c r="D304" s="233" t="s">
        <v>146</v>
      </c>
      <c r="E304" s="41"/>
      <c r="F304" s="234" t="s">
        <v>500</v>
      </c>
      <c r="G304" s="41"/>
      <c r="H304" s="41"/>
      <c r="I304" s="137"/>
      <c r="J304" s="41"/>
      <c r="K304" s="41"/>
      <c r="L304" s="45"/>
      <c r="M304" s="235"/>
      <c r="N304" s="236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146</v>
      </c>
      <c r="AU304" s="18" t="s">
        <v>85</v>
      </c>
    </row>
    <row r="305" s="13" customFormat="1">
      <c r="A305" s="13"/>
      <c r="B305" s="237"/>
      <c r="C305" s="238"/>
      <c r="D305" s="233" t="s">
        <v>147</v>
      </c>
      <c r="E305" s="239" t="s">
        <v>19</v>
      </c>
      <c r="F305" s="240" t="s">
        <v>226</v>
      </c>
      <c r="G305" s="238"/>
      <c r="H305" s="241">
        <v>1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7" t="s">
        <v>147</v>
      </c>
      <c r="AU305" s="247" t="s">
        <v>85</v>
      </c>
      <c r="AV305" s="13" t="s">
        <v>85</v>
      </c>
      <c r="AW305" s="13" t="s">
        <v>34</v>
      </c>
      <c r="AX305" s="13" t="s">
        <v>82</v>
      </c>
      <c r="AY305" s="247" t="s">
        <v>139</v>
      </c>
    </row>
    <row r="306" s="2" customFormat="1" ht="16.5" customHeight="1">
      <c r="A306" s="39"/>
      <c r="B306" s="40"/>
      <c r="C306" s="250" t="s">
        <v>233</v>
      </c>
      <c r="D306" s="250" t="s">
        <v>161</v>
      </c>
      <c r="E306" s="251" t="s">
        <v>502</v>
      </c>
      <c r="F306" s="252" t="s">
        <v>503</v>
      </c>
      <c r="G306" s="253" t="s">
        <v>155</v>
      </c>
      <c r="H306" s="254">
        <v>1</v>
      </c>
      <c r="I306" s="255"/>
      <c r="J306" s="256">
        <f>ROUND(I306*H306,2)</f>
        <v>0</v>
      </c>
      <c r="K306" s="252" t="s">
        <v>19</v>
      </c>
      <c r="L306" s="257"/>
      <c r="M306" s="258" t="s">
        <v>19</v>
      </c>
      <c r="N306" s="259" t="s">
        <v>45</v>
      </c>
      <c r="O306" s="85"/>
      <c r="P306" s="229">
        <f>O306*H306</f>
        <v>0</v>
      </c>
      <c r="Q306" s="229">
        <v>0.050000000000000003</v>
      </c>
      <c r="R306" s="229">
        <f>Q306*H306</f>
        <v>0.050000000000000003</v>
      </c>
      <c r="S306" s="229">
        <v>0</v>
      </c>
      <c r="T306" s="230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1" t="s">
        <v>347</v>
      </c>
      <c r="AT306" s="231" t="s">
        <v>161</v>
      </c>
      <c r="AU306" s="231" t="s">
        <v>85</v>
      </c>
      <c r="AY306" s="18" t="s">
        <v>139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8" t="s">
        <v>82</v>
      </c>
      <c r="BK306" s="232">
        <f>ROUND(I306*H306,2)</f>
        <v>0</v>
      </c>
      <c r="BL306" s="18" t="s">
        <v>233</v>
      </c>
      <c r="BM306" s="231" t="s">
        <v>504</v>
      </c>
    </row>
    <row r="307" s="2" customFormat="1">
      <c r="A307" s="39"/>
      <c r="B307" s="40"/>
      <c r="C307" s="41"/>
      <c r="D307" s="233" t="s">
        <v>146</v>
      </c>
      <c r="E307" s="41"/>
      <c r="F307" s="234" t="s">
        <v>503</v>
      </c>
      <c r="G307" s="41"/>
      <c r="H307" s="41"/>
      <c r="I307" s="137"/>
      <c r="J307" s="41"/>
      <c r="K307" s="41"/>
      <c r="L307" s="45"/>
      <c r="M307" s="235"/>
      <c r="N307" s="236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146</v>
      </c>
      <c r="AU307" s="18" t="s">
        <v>85</v>
      </c>
    </row>
    <row r="308" s="13" customFormat="1">
      <c r="A308" s="13"/>
      <c r="B308" s="237"/>
      <c r="C308" s="238"/>
      <c r="D308" s="233" t="s">
        <v>147</v>
      </c>
      <c r="E308" s="239" t="s">
        <v>19</v>
      </c>
      <c r="F308" s="240" t="s">
        <v>226</v>
      </c>
      <c r="G308" s="238"/>
      <c r="H308" s="241">
        <v>1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147</v>
      </c>
      <c r="AU308" s="247" t="s">
        <v>85</v>
      </c>
      <c r="AV308" s="13" t="s">
        <v>85</v>
      </c>
      <c r="AW308" s="13" t="s">
        <v>34</v>
      </c>
      <c r="AX308" s="13" t="s">
        <v>82</v>
      </c>
      <c r="AY308" s="247" t="s">
        <v>139</v>
      </c>
    </row>
    <row r="309" s="2" customFormat="1" ht="16.5" customHeight="1">
      <c r="A309" s="39"/>
      <c r="B309" s="40"/>
      <c r="C309" s="220" t="s">
        <v>505</v>
      </c>
      <c r="D309" s="220" t="s">
        <v>140</v>
      </c>
      <c r="E309" s="221" t="s">
        <v>506</v>
      </c>
      <c r="F309" s="222" t="s">
        <v>507</v>
      </c>
      <c r="G309" s="223" t="s">
        <v>180</v>
      </c>
      <c r="H309" s="224">
        <v>550</v>
      </c>
      <c r="I309" s="225"/>
      <c r="J309" s="226">
        <f>ROUND(I309*H309,2)</f>
        <v>0</v>
      </c>
      <c r="K309" s="222" t="s">
        <v>156</v>
      </c>
      <c r="L309" s="45"/>
      <c r="M309" s="227" t="s">
        <v>19</v>
      </c>
      <c r="N309" s="228" t="s">
        <v>45</v>
      </c>
      <c r="O309" s="85"/>
      <c r="P309" s="229">
        <f>O309*H309</f>
        <v>0</v>
      </c>
      <c r="Q309" s="229">
        <v>0</v>
      </c>
      <c r="R309" s="229">
        <f>Q309*H309</f>
        <v>0</v>
      </c>
      <c r="S309" s="229">
        <v>0</v>
      </c>
      <c r="T309" s="230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1" t="s">
        <v>233</v>
      </c>
      <c r="AT309" s="231" t="s">
        <v>140</v>
      </c>
      <c r="AU309" s="231" t="s">
        <v>85</v>
      </c>
      <c r="AY309" s="18" t="s">
        <v>139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8" t="s">
        <v>82</v>
      </c>
      <c r="BK309" s="232">
        <f>ROUND(I309*H309,2)</f>
        <v>0</v>
      </c>
      <c r="BL309" s="18" t="s">
        <v>233</v>
      </c>
      <c r="BM309" s="231" t="s">
        <v>508</v>
      </c>
    </row>
    <row r="310" s="2" customFormat="1">
      <c r="A310" s="39"/>
      <c r="B310" s="40"/>
      <c r="C310" s="41"/>
      <c r="D310" s="233" t="s">
        <v>146</v>
      </c>
      <c r="E310" s="41"/>
      <c r="F310" s="234" t="s">
        <v>509</v>
      </c>
      <c r="G310" s="41"/>
      <c r="H310" s="41"/>
      <c r="I310" s="137"/>
      <c r="J310" s="41"/>
      <c r="K310" s="41"/>
      <c r="L310" s="45"/>
      <c r="M310" s="235"/>
      <c r="N310" s="236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146</v>
      </c>
      <c r="AU310" s="18" t="s">
        <v>85</v>
      </c>
    </row>
    <row r="311" s="2" customFormat="1" ht="21.75" customHeight="1">
      <c r="A311" s="39"/>
      <c r="B311" s="40"/>
      <c r="C311" s="250" t="s">
        <v>510</v>
      </c>
      <c r="D311" s="250" t="s">
        <v>161</v>
      </c>
      <c r="E311" s="251" t="s">
        <v>511</v>
      </c>
      <c r="F311" s="252" t="s">
        <v>512</v>
      </c>
      <c r="G311" s="253" t="s">
        <v>180</v>
      </c>
      <c r="H311" s="254">
        <v>600</v>
      </c>
      <c r="I311" s="255"/>
      <c r="J311" s="256">
        <f>ROUND(I311*H311,2)</f>
        <v>0</v>
      </c>
      <c r="K311" s="252" t="s">
        <v>19</v>
      </c>
      <c r="L311" s="257"/>
      <c r="M311" s="258" t="s">
        <v>19</v>
      </c>
      <c r="N311" s="259" t="s">
        <v>45</v>
      </c>
      <c r="O311" s="85"/>
      <c r="P311" s="229">
        <f>O311*H311</f>
        <v>0</v>
      </c>
      <c r="Q311" s="229">
        <v>0</v>
      </c>
      <c r="R311" s="229">
        <f>Q311*H311</f>
        <v>0</v>
      </c>
      <c r="S311" s="229">
        <v>0</v>
      </c>
      <c r="T311" s="230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1" t="s">
        <v>347</v>
      </c>
      <c r="AT311" s="231" t="s">
        <v>161</v>
      </c>
      <c r="AU311" s="231" t="s">
        <v>85</v>
      </c>
      <c r="AY311" s="18" t="s">
        <v>139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8" t="s">
        <v>82</v>
      </c>
      <c r="BK311" s="232">
        <f>ROUND(I311*H311,2)</f>
        <v>0</v>
      </c>
      <c r="BL311" s="18" t="s">
        <v>233</v>
      </c>
      <c r="BM311" s="231" t="s">
        <v>513</v>
      </c>
    </row>
    <row r="312" s="2" customFormat="1">
      <c r="A312" s="39"/>
      <c r="B312" s="40"/>
      <c r="C312" s="41"/>
      <c r="D312" s="233" t="s">
        <v>146</v>
      </c>
      <c r="E312" s="41"/>
      <c r="F312" s="234" t="s">
        <v>512</v>
      </c>
      <c r="G312" s="41"/>
      <c r="H312" s="41"/>
      <c r="I312" s="137"/>
      <c r="J312" s="41"/>
      <c r="K312" s="41"/>
      <c r="L312" s="45"/>
      <c r="M312" s="235"/>
      <c r="N312" s="236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146</v>
      </c>
      <c r="AU312" s="18" t="s">
        <v>85</v>
      </c>
    </row>
    <row r="313" s="13" customFormat="1">
      <c r="A313" s="13"/>
      <c r="B313" s="237"/>
      <c r="C313" s="238"/>
      <c r="D313" s="233" t="s">
        <v>147</v>
      </c>
      <c r="E313" s="239" t="s">
        <v>19</v>
      </c>
      <c r="F313" s="240" t="s">
        <v>514</v>
      </c>
      <c r="G313" s="238"/>
      <c r="H313" s="241">
        <v>500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147</v>
      </c>
      <c r="AU313" s="247" t="s">
        <v>85</v>
      </c>
      <c r="AV313" s="13" t="s">
        <v>85</v>
      </c>
      <c r="AW313" s="13" t="s">
        <v>34</v>
      </c>
      <c r="AX313" s="13" t="s">
        <v>82</v>
      </c>
      <c r="AY313" s="247" t="s">
        <v>139</v>
      </c>
    </row>
    <row r="314" s="13" customFormat="1">
      <c r="A314" s="13"/>
      <c r="B314" s="237"/>
      <c r="C314" s="238"/>
      <c r="D314" s="233" t="s">
        <v>147</v>
      </c>
      <c r="E314" s="238"/>
      <c r="F314" s="240" t="s">
        <v>515</v>
      </c>
      <c r="G314" s="238"/>
      <c r="H314" s="241">
        <v>600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147</v>
      </c>
      <c r="AU314" s="247" t="s">
        <v>85</v>
      </c>
      <c r="AV314" s="13" t="s">
        <v>85</v>
      </c>
      <c r="AW314" s="13" t="s">
        <v>4</v>
      </c>
      <c r="AX314" s="13" t="s">
        <v>82</v>
      </c>
      <c r="AY314" s="247" t="s">
        <v>139</v>
      </c>
    </row>
    <row r="315" s="2" customFormat="1" ht="21.75" customHeight="1">
      <c r="A315" s="39"/>
      <c r="B315" s="40"/>
      <c r="C315" s="250" t="s">
        <v>516</v>
      </c>
      <c r="D315" s="250" t="s">
        <v>161</v>
      </c>
      <c r="E315" s="251" t="s">
        <v>517</v>
      </c>
      <c r="F315" s="252" t="s">
        <v>518</v>
      </c>
      <c r="G315" s="253" t="s">
        <v>180</v>
      </c>
      <c r="H315" s="254">
        <v>60</v>
      </c>
      <c r="I315" s="255"/>
      <c r="J315" s="256">
        <f>ROUND(I315*H315,2)</f>
        <v>0</v>
      </c>
      <c r="K315" s="252" t="s">
        <v>19</v>
      </c>
      <c r="L315" s="257"/>
      <c r="M315" s="258" t="s">
        <v>19</v>
      </c>
      <c r="N315" s="259" t="s">
        <v>45</v>
      </c>
      <c r="O315" s="85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1" t="s">
        <v>347</v>
      </c>
      <c r="AT315" s="231" t="s">
        <v>161</v>
      </c>
      <c r="AU315" s="231" t="s">
        <v>85</v>
      </c>
      <c r="AY315" s="18" t="s">
        <v>139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8" t="s">
        <v>82</v>
      </c>
      <c r="BK315" s="232">
        <f>ROUND(I315*H315,2)</f>
        <v>0</v>
      </c>
      <c r="BL315" s="18" t="s">
        <v>233</v>
      </c>
      <c r="BM315" s="231" t="s">
        <v>519</v>
      </c>
    </row>
    <row r="316" s="2" customFormat="1">
      <c r="A316" s="39"/>
      <c r="B316" s="40"/>
      <c r="C316" s="41"/>
      <c r="D316" s="233" t="s">
        <v>146</v>
      </c>
      <c r="E316" s="41"/>
      <c r="F316" s="234" t="s">
        <v>518</v>
      </c>
      <c r="G316" s="41"/>
      <c r="H316" s="41"/>
      <c r="I316" s="137"/>
      <c r="J316" s="41"/>
      <c r="K316" s="41"/>
      <c r="L316" s="45"/>
      <c r="M316" s="235"/>
      <c r="N316" s="236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146</v>
      </c>
      <c r="AU316" s="18" t="s">
        <v>85</v>
      </c>
    </row>
    <row r="317" s="13" customFormat="1">
      <c r="A317" s="13"/>
      <c r="B317" s="237"/>
      <c r="C317" s="238"/>
      <c r="D317" s="233" t="s">
        <v>147</v>
      </c>
      <c r="E317" s="239" t="s">
        <v>19</v>
      </c>
      <c r="F317" s="240" t="s">
        <v>520</v>
      </c>
      <c r="G317" s="238"/>
      <c r="H317" s="241">
        <v>50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7" t="s">
        <v>147</v>
      </c>
      <c r="AU317" s="247" t="s">
        <v>85</v>
      </c>
      <c r="AV317" s="13" t="s">
        <v>85</v>
      </c>
      <c r="AW317" s="13" t="s">
        <v>34</v>
      </c>
      <c r="AX317" s="13" t="s">
        <v>82</v>
      </c>
      <c r="AY317" s="247" t="s">
        <v>139</v>
      </c>
    </row>
    <row r="318" s="13" customFormat="1">
      <c r="A318" s="13"/>
      <c r="B318" s="237"/>
      <c r="C318" s="238"/>
      <c r="D318" s="233" t="s">
        <v>147</v>
      </c>
      <c r="E318" s="238"/>
      <c r="F318" s="240" t="s">
        <v>521</v>
      </c>
      <c r="G318" s="238"/>
      <c r="H318" s="241">
        <v>60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7" t="s">
        <v>147</v>
      </c>
      <c r="AU318" s="247" t="s">
        <v>85</v>
      </c>
      <c r="AV318" s="13" t="s">
        <v>85</v>
      </c>
      <c r="AW318" s="13" t="s">
        <v>4</v>
      </c>
      <c r="AX318" s="13" t="s">
        <v>82</v>
      </c>
      <c r="AY318" s="247" t="s">
        <v>139</v>
      </c>
    </row>
    <row r="319" s="2" customFormat="1" ht="21.75" customHeight="1">
      <c r="A319" s="39"/>
      <c r="B319" s="40"/>
      <c r="C319" s="220" t="s">
        <v>522</v>
      </c>
      <c r="D319" s="220" t="s">
        <v>140</v>
      </c>
      <c r="E319" s="221" t="s">
        <v>523</v>
      </c>
      <c r="F319" s="222" t="s">
        <v>524</v>
      </c>
      <c r="G319" s="223" t="s">
        <v>155</v>
      </c>
      <c r="H319" s="224">
        <v>1</v>
      </c>
      <c r="I319" s="225"/>
      <c r="J319" s="226">
        <f>ROUND(I319*H319,2)</f>
        <v>0</v>
      </c>
      <c r="K319" s="222" t="s">
        <v>156</v>
      </c>
      <c r="L319" s="45"/>
      <c r="M319" s="227" t="s">
        <v>19</v>
      </c>
      <c r="N319" s="228" t="s">
        <v>45</v>
      </c>
      <c r="O319" s="85"/>
      <c r="P319" s="229">
        <f>O319*H319</f>
        <v>0</v>
      </c>
      <c r="Q319" s="229">
        <v>0</v>
      </c>
      <c r="R319" s="229">
        <f>Q319*H319</f>
        <v>0</v>
      </c>
      <c r="S319" s="229">
        <v>0</v>
      </c>
      <c r="T319" s="230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1" t="s">
        <v>233</v>
      </c>
      <c r="AT319" s="231" t="s">
        <v>140</v>
      </c>
      <c r="AU319" s="231" t="s">
        <v>85</v>
      </c>
      <c r="AY319" s="18" t="s">
        <v>139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8" t="s">
        <v>82</v>
      </c>
      <c r="BK319" s="232">
        <f>ROUND(I319*H319,2)</f>
        <v>0</v>
      </c>
      <c r="BL319" s="18" t="s">
        <v>233</v>
      </c>
      <c r="BM319" s="231" t="s">
        <v>525</v>
      </c>
    </row>
    <row r="320" s="2" customFormat="1">
      <c r="A320" s="39"/>
      <c r="B320" s="40"/>
      <c r="C320" s="41"/>
      <c r="D320" s="233" t="s">
        <v>146</v>
      </c>
      <c r="E320" s="41"/>
      <c r="F320" s="234" t="s">
        <v>526</v>
      </c>
      <c r="G320" s="41"/>
      <c r="H320" s="41"/>
      <c r="I320" s="137"/>
      <c r="J320" s="41"/>
      <c r="K320" s="41"/>
      <c r="L320" s="45"/>
      <c r="M320" s="235"/>
      <c r="N320" s="236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146</v>
      </c>
      <c r="AU320" s="18" t="s">
        <v>85</v>
      </c>
    </row>
    <row r="321" s="2" customFormat="1" ht="21.75" customHeight="1">
      <c r="A321" s="39"/>
      <c r="B321" s="40"/>
      <c r="C321" s="250" t="s">
        <v>527</v>
      </c>
      <c r="D321" s="250" t="s">
        <v>161</v>
      </c>
      <c r="E321" s="251" t="s">
        <v>528</v>
      </c>
      <c r="F321" s="252" t="s">
        <v>529</v>
      </c>
      <c r="G321" s="253" t="s">
        <v>155</v>
      </c>
      <c r="H321" s="254">
        <v>1</v>
      </c>
      <c r="I321" s="255"/>
      <c r="J321" s="256">
        <f>ROUND(I321*H321,2)</f>
        <v>0</v>
      </c>
      <c r="K321" s="252" t="s">
        <v>156</v>
      </c>
      <c r="L321" s="257"/>
      <c r="M321" s="258" t="s">
        <v>19</v>
      </c>
      <c r="N321" s="259" t="s">
        <v>45</v>
      </c>
      <c r="O321" s="85"/>
      <c r="P321" s="229">
        <f>O321*H321</f>
        <v>0</v>
      </c>
      <c r="Q321" s="229">
        <v>0.021999999999999999</v>
      </c>
      <c r="R321" s="229">
        <f>Q321*H321</f>
        <v>0.021999999999999999</v>
      </c>
      <c r="S321" s="229">
        <v>0</v>
      </c>
      <c r="T321" s="230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1" t="s">
        <v>284</v>
      </c>
      <c r="AT321" s="231" t="s">
        <v>161</v>
      </c>
      <c r="AU321" s="231" t="s">
        <v>85</v>
      </c>
      <c r="AY321" s="18" t="s">
        <v>139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8" t="s">
        <v>82</v>
      </c>
      <c r="BK321" s="232">
        <f>ROUND(I321*H321,2)</f>
        <v>0</v>
      </c>
      <c r="BL321" s="18" t="s">
        <v>284</v>
      </c>
      <c r="BM321" s="231" t="s">
        <v>530</v>
      </c>
    </row>
    <row r="322" s="2" customFormat="1">
      <c r="A322" s="39"/>
      <c r="B322" s="40"/>
      <c r="C322" s="41"/>
      <c r="D322" s="233" t="s">
        <v>146</v>
      </c>
      <c r="E322" s="41"/>
      <c r="F322" s="234" t="s">
        <v>531</v>
      </c>
      <c r="G322" s="41"/>
      <c r="H322" s="41"/>
      <c r="I322" s="137"/>
      <c r="J322" s="41"/>
      <c r="K322" s="41"/>
      <c r="L322" s="45"/>
      <c r="M322" s="235"/>
      <c r="N322" s="236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146</v>
      </c>
      <c r="AU322" s="18" t="s">
        <v>85</v>
      </c>
    </row>
    <row r="323" s="13" customFormat="1">
      <c r="A323" s="13"/>
      <c r="B323" s="237"/>
      <c r="C323" s="238"/>
      <c r="D323" s="233" t="s">
        <v>147</v>
      </c>
      <c r="E323" s="239" t="s">
        <v>19</v>
      </c>
      <c r="F323" s="240" t="s">
        <v>226</v>
      </c>
      <c r="G323" s="238"/>
      <c r="H323" s="241">
        <v>1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7" t="s">
        <v>147</v>
      </c>
      <c r="AU323" s="247" t="s">
        <v>85</v>
      </c>
      <c r="AV323" s="13" t="s">
        <v>85</v>
      </c>
      <c r="AW323" s="13" t="s">
        <v>34</v>
      </c>
      <c r="AX323" s="13" t="s">
        <v>82</v>
      </c>
      <c r="AY323" s="247" t="s">
        <v>139</v>
      </c>
    </row>
    <row r="324" s="2" customFormat="1" ht="16.5" customHeight="1">
      <c r="A324" s="39"/>
      <c r="B324" s="40"/>
      <c r="C324" s="220" t="s">
        <v>532</v>
      </c>
      <c r="D324" s="220" t="s">
        <v>140</v>
      </c>
      <c r="E324" s="221" t="s">
        <v>533</v>
      </c>
      <c r="F324" s="222" t="s">
        <v>534</v>
      </c>
      <c r="G324" s="223" t="s">
        <v>155</v>
      </c>
      <c r="H324" s="224">
        <v>1</v>
      </c>
      <c r="I324" s="225"/>
      <c r="J324" s="226">
        <f>ROUND(I324*H324,2)</f>
        <v>0</v>
      </c>
      <c r="K324" s="222" t="s">
        <v>19</v>
      </c>
      <c r="L324" s="45"/>
      <c r="M324" s="227" t="s">
        <v>19</v>
      </c>
      <c r="N324" s="228" t="s">
        <v>45</v>
      </c>
      <c r="O324" s="85"/>
      <c r="P324" s="229">
        <f>O324*H324</f>
        <v>0</v>
      </c>
      <c r="Q324" s="229">
        <v>0</v>
      </c>
      <c r="R324" s="229">
        <f>Q324*H324</f>
        <v>0</v>
      </c>
      <c r="S324" s="229">
        <v>0</v>
      </c>
      <c r="T324" s="230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1" t="s">
        <v>233</v>
      </c>
      <c r="AT324" s="231" t="s">
        <v>140</v>
      </c>
      <c r="AU324" s="231" t="s">
        <v>85</v>
      </c>
      <c r="AY324" s="18" t="s">
        <v>139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8" t="s">
        <v>82</v>
      </c>
      <c r="BK324" s="232">
        <f>ROUND(I324*H324,2)</f>
        <v>0</v>
      </c>
      <c r="BL324" s="18" t="s">
        <v>233</v>
      </c>
      <c r="BM324" s="231" t="s">
        <v>535</v>
      </c>
    </row>
    <row r="325" s="2" customFormat="1">
      <c r="A325" s="39"/>
      <c r="B325" s="40"/>
      <c r="C325" s="41"/>
      <c r="D325" s="233" t="s">
        <v>146</v>
      </c>
      <c r="E325" s="41"/>
      <c r="F325" s="234" t="s">
        <v>534</v>
      </c>
      <c r="G325" s="41"/>
      <c r="H325" s="41"/>
      <c r="I325" s="137"/>
      <c r="J325" s="41"/>
      <c r="K325" s="41"/>
      <c r="L325" s="45"/>
      <c r="M325" s="235"/>
      <c r="N325" s="236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146</v>
      </c>
      <c r="AU325" s="18" t="s">
        <v>85</v>
      </c>
    </row>
    <row r="326" s="2" customFormat="1" ht="21.75" customHeight="1">
      <c r="A326" s="39"/>
      <c r="B326" s="40"/>
      <c r="C326" s="250" t="s">
        <v>536</v>
      </c>
      <c r="D326" s="250" t="s">
        <v>161</v>
      </c>
      <c r="E326" s="251" t="s">
        <v>537</v>
      </c>
      <c r="F326" s="252" t="s">
        <v>538</v>
      </c>
      <c r="G326" s="253" t="s">
        <v>155</v>
      </c>
      <c r="H326" s="254">
        <v>1</v>
      </c>
      <c r="I326" s="255"/>
      <c r="J326" s="256">
        <f>ROUND(I326*H326,2)</f>
        <v>0</v>
      </c>
      <c r="K326" s="252" t="s">
        <v>19</v>
      </c>
      <c r="L326" s="257"/>
      <c r="M326" s="258" t="s">
        <v>19</v>
      </c>
      <c r="N326" s="259" t="s">
        <v>45</v>
      </c>
      <c r="O326" s="85"/>
      <c r="P326" s="229">
        <f>O326*H326</f>
        <v>0</v>
      </c>
      <c r="Q326" s="229">
        <v>0.012999999999999999</v>
      </c>
      <c r="R326" s="229">
        <f>Q326*H326</f>
        <v>0.012999999999999999</v>
      </c>
      <c r="S326" s="229">
        <v>0</v>
      </c>
      <c r="T326" s="230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1" t="s">
        <v>284</v>
      </c>
      <c r="AT326" s="231" t="s">
        <v>161</v>
      </c>
      <c r="AU326" s="231" t="s">
        <v>85</v>
      </c>
      <c r="AY326" s="18" t="s">
        <v>139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8" t="s">
        <v>82</v>
      </c>
      <c r="BK326" s="232">
        <f>ROUND(I326*H326,2)</f>
        <v>0</v>
      </c>
      <c r="BL326" s="18" t="s">
        <v>284</v>
      </c>
      <c r="BM326" s="231" t="s">
        <v>539</v>
      </c>
    </row>
    <row r="327" s="2" customFormat="1">
      <c r="A327" s="39"/>
      <c r="B327" s="40"/>
      <c r="C327" s="41"/>
      <c r="D327" s="233" t="s">
        <v>146</v>
      </c>
      <c r="E327" s="41"/>
      <c r="F327" s="234" t="s">
        <v>540</v>
      </c>
      <c r="G327" s="41"/>
      <c r="H327" s="41"/>
      <c r="I327" s="137"/>
      <c r="J327" s="41"/>
      <c r="K327" s="41"/>
      <c r="L327" s="45"/>
      <c r="M327" s="235"/>
      <c r="N327" s="236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146</v>
      </c>
      <c r="AU327" s="18" t="s">
        <v>85</v>
      </c>
    </row>
    <row r="328" s="2" customFormat="1">
      <c r="A328" s="39"/>
      <c r="B328" s="40"/>
      <c r="C328" s="41"/>
      <c r="D328" s="233" t="s">
        <v>196</v>
      </c>
      <c r="E328" s="41"/>
      <c r="F328" s="260" t="s">
        <v>541</v>
      </c>
      <c r="G328" s="41"/>
      <c r="H328" s="41"/>
      <c r="I328" s="137"/>
      <c r="J328" s="41"/>
      <c r="K328" s="41"/>
      <c r="L328" s="45"/>
      <c r="M328" s="235"/>
      <c r="N328" s="236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196</v>
      </c>
      <c r="AU328" s="18" t="s">
        <v>85</v>
      </c>
    </row>
    <row r="329" s="13" customFormat="1">
      <c r="A329" s="13"/>
      <c r="B329" s="237"/>
      <c r="C329" s="238"/>
      <c r="D329" s="233" t="s">
        <v>147</v>
      </c>
      <c r="E329" s="239" t="s">
        <v>19</v>
      </c>
      <c r="F329" s="240" t="s">
        <v>226</v>
      </c>
      <c r="G329" s="238"/>
      <c r="H329" s="241">
        <v>1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147</v>
      </c>
      <c r="AU329" s="247" t="s">
        <v>85</v>
      </c>
      <c r="AV329" s="13" t="s">
        <v>85</v>
      </c>
      <c r="AW329" s="13" t="s">
        <v>34</v>
      </c>
      <c r="AX329" s="13" t="s">
        <v>82</v>
      </c>
      <c r="AY329" s="247" t="s">
        <v>139</v>
      </c>
    </row>
    <row r="330" s="2" customFormat="1" ht="21.75" customHeight="1">
      <c r="A330" s="39"/>
      <c r="B330" s="40"/>
      <c r="C330" s="220" t="s">
        <v>542</v>
      </c>
      <c r="D330" s="220" t="s">
        <v>140</v>
      </c>
      <c r="E330" s="221" t="s">
        <v>543</v>
      </c>
      <c r="F330" s="222" t="s">
        <v>544</v>
      </c>
      <c r="G330" s="223" t="s">
        <v>155</v>
      </c>
      <c r="H330" s="224">
        <v>1</v>
      </c>
      <c r="I330" s="225"/>
      <c r="J330" s="226">
        <f>ROUND(I330*H330,2)</f>
        <v>0</v>
      </c>
      <c r="K330" s="222" t="s">
        <v>156</v>
      </c>
      <c r="L330" s="45"/>
      <c r="M330" s="227" t="s">
        <v>19</v>
      </c>
      <c r="N330" s="228" t="s">
        <v>45</v>
      </c>
      <c r="O330" s="85"/>
      <c r="P330" s="229">
        <f>O330*H330</f>
        <v>0</v>
      </c>
      <c r="Q330" s="229">
        <v>0</v>
      </c>
      <c r="R330" s="229">
        <f>Q330*H330</f>
        <v>0</v>
      </c>
      <c r="S330" s="229">
        <v>0</v>
      </c>
      <c r="T330" s="230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1" t="s">
        <v>233</v>
      </c>
      <c r="AT330" s="231" t="s">
        <v>140</v>
      </c>
      <c r="AU330" s="231" t="s">
        <v>85</v>
      </c>
      <c r="AY330" s="18" t="s">
        <v>139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8" t="s">
        <v>82</v>
      </c>
      <c r="BK330" s="232">
        <f>ROUND(I330*H330,2)</f>
        <v>0</v>
      </c>
      <c r="BL330" s="18" t="s">
        <v>233</v>
      </c>
      <c r="BM330" s="231" t="s">
        <v>545</v>
      </c>
    </row>
    <row r="331" s="2" customFormat="1">
      <c r="A331" s="39"/>
      <c r="B331" s="40"/>
      <c r="C331" s="41"/>
      <c r="D331" s="233" t="s">
        <v>146</v>
      </c>
      <c r="E331" s="41"/>
      <c r="F331" s="234" t="s">
        <v>546</v>
      </c>
      <c r="G331" s="41"/>
      <c r="H331" s="41"/>
      <c r="I331" s="137"/>
      <c r="J331" s="41"/>
      <c r="K331" s="41"/>
      <c r="L331" s="45"/>
      <c r="M331" s="235"/>
      <c r="N331" s="236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146</v>
      </c>
      <c r="AU331" s="18" t="s">
        <v>85</v>
      </c>
    </row>
    <row r="332" s="13" customFormat="1">
      <c r="A332" s="13"/>
      <c r="B332" s="237"/>
      <c r="C332" s="238"/>
      <c r="D332" s="233" t="s">
        <v>147</v>
      </c>
      <c r="E332" s="239" t="s">
        <v>19</v>
      </c>
      <c r="F332" s="240" t="s">
        <v>547</v>
      </c>
      <c r="G332" s="238"/>
      <c r="H332" s="241">
        <v>1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7" t="s">
        <v>147</v>
      </c>
      <c r="AU332" s="247" t="s">
        <v>85</v>
      </c>
      <c r="AV332" s="13" t="s">
        <v>85</v>
      </c>
      <c r="AW332" s="13" t="s">
        <v>34</v>
      </c>
      <c r="AX332" s="13" t="s">
        <v>82</v>
      </c>
      <c r="AY332" s="247" t="s">
        <v>139</v>
      </c>
    </row>
    <row r="333" s="2" customFormat="1" ht="21.75" customHeight="1">
      <c r="A333" s="39"/>
      <c r="B333" s="40"/>
      <c r="C333" s="220" t="s">
        <v>548</v>
      </c>
      <c r="D333" s="220" t="s">
        <v>140</v>
      </c>
      <c r="E333" s="221" t="s">
        <v>549</v>
      </c>
      <c r="F333" s="222" t="s">
        <v>550</v>
      </c>
      <c r="G333" s="223" t="s">
        <v>155</v>
      </c>
      <c r="H333" s="224">
        <v>1</v>
      </c>
      <c r="I333" s="225"/>
      <c r="J333" s="226">
        <f>ROUND(I333*H333,2)</f>
        <v>0</v>
      </c>
      <c r="K333" s="222" t="s">
        <v>19</v>
      </c>
      <c r="L333" s="45"/>
      <c r="M333" s="227" t="s">
        <v>19</v>
      </c>
      <c r="N333" s="228" t="s">
        <v>45</v>
      </c>
      <c r="O333" s="85"/>
      <c r="P333" s="229">
        <f>O333*H333</f>
        <v>0</v>
      </c>
      <c r="Q333" s="229">
        <v>0</v>
      </c>
      <c r="R333" s="229">
        <f>Q333*H333</f>
        <v>0</v>
      </c>
      <c r="S333" s="229">
        <v>0</v>
      </c>
      <c r="T333" s="230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1" t="s">
        <v>233</v>
      </c>
      <c r="AT333" s="231" t="s">
        <v>140</v>
      </c>
      <c r="AU333" s="231" t="s">
        <v>85</v>
      </c>
      <c r="AY333" s="18" t="s">
        <v>139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8" t="s">
        <v>82</v>
      </c>
      <c r="BK333" s="232">
        <f>ROUND(I333*H333,2)</f>
        <v>0</v>
      </c>
      <c r="BL333" s="18" t="s">
        <v>233</v>
      </c>
      <c r="BM333" s="231" t="s">
        <v>551</v>
      </c>
    </row>
    <row r="334" s="2" customFormat="1">
      <c r="A334" s="39"/>
      <c r="B334" s="40"/>
      <c r="C334" s="41"/>
      <c r="D334" s="233" t="s">
        <v>146</v>
      </c>
      <c r="E334" s="41"/>
      <c r="F334" s="234" t="s">
        <v>552</v>
      </c>
      <c r="G334" s="41"/>
      <c r="H334" s="41"/>
      <c r="I334" s="137"/>
      <c r="J334" s="41"/>
      <c r="K334" s="41"/>
      <c r="L334" s="45"/>
      <c r="M334" s="235"/>
      <c r="N334" s="236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146</v>
      </c>
      <c r="AU334" s="18" t="s">
        <v>85</v>
      </c>
    </row>
    <row r="335" s="13" customFormat="1">
      <c r="A335" s="13"/>
      <c r="B335" s="237"/>
      <c r="C335" s="238"/>
      <c r="D335" s="233" t="s">
        <v>147</v>
      </c>
      <c r="E335" s="239" t="s">
        <v>19</v>
      </c>
      <c r="F335" s="240" t="s">
        <v>547</v>
      </c>
      <c r="G335" s="238"/>
      <c r="H335" s="241">
        <v>1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7" t="s">
        <v>147</v>
      </c>
      <c r="AU335" s="247" t="s">
        <v>85</v>
      </c>
      <c r="AV335" s="13" t="s">
        <v>85</v>
      </c>
      <c r="AW335" s="13" t="s">
        <v>34</v>
      </c>
      <c r="AX335" s="13" t="s">
        <v>82</v>
      </c>
      <c r="AY335" s="247" t="s">
        <v>139</v>
      </c>
    </row>
    <row r="336" s="2" customFormat="1" ht="16.5" customHeight="1">
      <c r="A336" s="39"/>
      <c r="B336" s="40"/>
      <c r="C336" s="250" t="s">
        <v>553</v>
      </c>
      <c r="D336" s="250" t="s">
        <v>161</v>
      </c>
      <c r="E336" s="251" t="s">
        <v>554</v>
      </c>
      <c r="F336" s="252" t="s">
        <v>555</v>
      </c>
      <c r="G336" s="253" t="s">
        <v>556</v>
      </c>
      <c r="H336" s="254">
        <v>52</v>
      </c>
      <c r="I336" s="255"/>
      <c r="J336" s="256">
        <f>ROUND(I336*H336,2)</f>
        <v>0</v>
      </c>
      <c r="K336" s="252" t="s">
        <v>19</v>
      </c>
      <c r="L336" s="257"/>
      <c r="M336" s="258" t="s">
        <v>19</v>
      </c>
      <c r="N336" s="259" t="s">
        <v>45</v>
      </c>
      <c r="O336" s="85"/>
      <c r="P336" s="229">
        <f>O336*H336</f>
        <v>0</v>
      </c>
      <c r="Q336" s="229">
        <v>0</v>
      </c>
      <c r="R336" s="229">
        <f>Q336*H336</f>
        <v>0</v>
      </c>
      <c r="S336" s="229">
        <v>0</v>
      </c>
      <c r="T336" s="230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1" t="s">
        <v>347</v>
      </c>
      <c r="AT336" s="231" t="s">
        <v>161</v>
      </c>
      <c r="AU336" s="231" t="s">
        <v>85</v>
      </c>
      <c r="AY336" s="18" t="s">
        <v>139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8" t="s">
        <v>82</v>
      </c>
      <c r="BK336" s="232">
        <f>ROUND(I336*H336,2)</f>
        <v>0</v>
      </c>
      <c r="BL336" s="18" t="s">
        <v>233</v>
      </c>
      <c r="BM336" s="231" t="s">
        <v>557</v>
      </c>
    </row>
    <row r="337" s="2" customFormat="1">
      <c r="A337" s="39"/>
      <c r="B337" s="40"/>
      <c r="C337" s="41"/>
      <c r="D337" s="233" t="s">
        <v>146</v>
      </c>
      <c r="E337" s="41"/>
      <c r="F337" s="234" t="s">
        <v>558</v>
      </c>
      <c r="G337" s="41"/>
      <c r="H337" s="41"/>
      <c r="I337" s="137"/>
      <c r="J337" s="41"/>
      <c r="K337" s="41"/>
      <c r="L337" s="45"/>
      <c r="M337" s="235"/>
      <c r="N337" s="236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146</v>
      </c>
      <c r="AU337" s="18" t="s">
        <v>85</v>
      </c>
    </row>
    <row r="338" s="13" customFormat="1">
      <c r="A338" s="13"/>
      <c r="B338" s="237"/>
      <c r="C338" s="238"/>
      <c r="D338" s="233" t="s">
        <v>147</v>
      </c>
      <c r="E338" s="239" t="s">
        <v>19</v>
      </c>
      <c r="F338" s="240" t="s">
        <v>559</v>
      </c>
      <c r="G338" s="238"/>
      <c r="H338" s="241">
        <v>48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147</v>
      </c>
      <c r="AU338" s="247" t="s">
        <v>85</v>
      </c>
      <c r="AV338" s="13" t="s">
        <v>85</v>
      </c>
      <c r="AW338" s="13" t="s">
        <v>34</v>
      </c>
      <c r="AX338" s="13" t="s">
        <v>74</v>
      </c>
      <c r="AY338" s="247" t="s">
        <v>139</v>
      </c>
    </row>
    <row r="339" s="13" customFormat="1">
      <c r="A339" s="13"/>
      <c r="B339" s="237"/>
      <c r="C339" s="238"/>
      <c r="D339" s="233" t="s">
        <v>147</v>
      </c>
      <c r="E339" s="239" t="s">
        <v>19</v>
      </c>
      <c r="F339" s="240" t="s">
        <v>560</v>
      </c>
      <c r="G339" s="238"/>
      <c r="H339" s="241">
        <v>4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7" t="s">
        <v>147</v>
      </c>
      <c r="AU339" s="247" t="s">
        <v>85</v>
      </c>
      <c r="AV339" s="13" t="s">
        <v>85</v>
      </c>
      <c r="AW339" s="13" t="s">
        <v>34</v>
      </c>
      <c r="AX339" s="13" t="s">
        <v>74</v>
      </c>
      <c r="AY339" s="247" t="s">
        <v>139</v>
      </c>
    </row>
    <row r="340" s="14" customFormat="1">
      <c r="A340" s="14"/>
      <c r="B340" s="261"/>
      <c r="C340" s="262"/>
      <c r="D340" s="233" t="s">
        <v>147</v>
      </c>
      <c r="E340" s="263" t="s">
        <v>19</v>
      </c>
      <c r="F340" s="264" t="s">
        <v>439</v>
      </c>
      <c r="G340" s="262"/>
      <c r="H340" s="265">
        <v>52</v>
      </c>
      <c r="I340" s="266"/>
      <c r="J340" s="262"/>
      <c r="K340" s="262"/>
      <c r="L340" s="267"/>
      <c r="M340" s="268"/>
      <c r="N340" s="269"/>
      <c r="O340" s="269"/>
      <c r="P340" s="269"/>
      <c r="Q340" s="269"/>
      <c r="R340" s="269"/>
      <c r="S340" s="269"/>
      <c r="T340" s="27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1" t="s">
        <v>147</v>
      </c>
      <c r="AU340" s="271" t="s">
        <v>85</v>
      </c>
      <c r="AV340" s="14" t="s">
        <v>167</v>
      </c>
      <c r="AW340" s="14" t="s">
        <v>34</v>
      </c>
      <c r="AX340" s="14" t="s">
        <v>82</v>
      </c>
      <c r="AY340" s="271" t="s">
        <v>139</v>
      </c>
    </row>
    <row r="341" s="2" customFormat="1" ht="16.5" customHeight="1">
      <c r="A341" s="39"/>
      <c r="B341" s="40"/>
      <c r="C341" s="220" t="s">
        <v>561</v>
      </c>
      <c r="D341" s="220" t="s">
        <v>140</v>
      </c>
      <c r="E341" s="221" t="s">
        <v>562</v>
      </c>
      <c r="F341" s="222" t="s">
        <v>563</v>
      </c>
      <c r="G341" s="223" t="s">
        <v>155</v>
      </c>
      <c r="H341" s="224">
        <v>2</v>
      </c>
      <c r="I341" s="225"/>
      <c r="J341" s="226">
        <f>ROUND(I341*H341,2)</f>
        <v>0</v>
      </c>
      <c r="K341" s="222" t="s">
        <v>19</v>
      </c>
      <c r="L341" s="45"/>
      <c r="M341" s="227" t="s">
        <v>19</v>
      </c>
      <c r="N341" s="228" t="s">
        <v>45</v>
      </c>
      <c r="O341" s="85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1" t="s">
        <v>233</v>
      </c>
      <c r="AT341" s="231" t="s">
        <v>140</v>
      </c>
      <c r="AU341" s="231" t="s">
        <v>85</v>
      </c>
      <c r="AY341" s="18" t="s">
        <v>139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8" t="s">
        <v>82</v>
      </c>
      <c r="BK341" s="232">
        <f>ROUND(I341*H341,2)</f>
        <v>0</v>
      </c>
      <c r="BL341" s="18" t="s">
        <v>233</v>
      </c>
      <c r="BM341" s="231" t="s">
        <v>564</v>
      </c>
    </row>
    <row r="342" s="2" customFormat="1">
      <c r="A342" s="39"/>
      <c r="B342" s="40"/>
      <c r="C342" s="41"/>
      <c r="D342" s="233" t="s">
        <v>146</v>
      </c>
      <c r="E342" s="41"/>
      <c r="F342" s="234" t="s">
        <v>565</v>
      </c>
      <c r="G342" s="41"/>
      <c r="H342" s="41"/>
      <c r="I342" s="137"/>
      <c r="J342" s="41"/>
      <c r="K342" s="41"/>
      <c r="L342" s="45"/>
      <c r="M342" s="235"/>
      <c r="N342" s="236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146</v>
      </c>
      <c r="AU342" s="18" t="s">
        <v>85</v>
      </c>
    </row>
    <row r="343" s="2" customFormat="1" ht="16.5" customHeight="1">
      <c r="A343" s="39"/>
      <c r="B343" s="40"/>
      <c r="C343" s="250" t="s">
        <v>566</v>
      </c>
      <c r="D343" s="250" t="s">
        <v>161</v>
      </c>
      <c r="E343" s="251" t="s">
        <v>567</v>
      </c>
      <c r="F343" s="252" t="s">
        <v>568</v>
      </c>
      <c r="G343" s="253" t="s">
        <v>155</v>
      </c>
      <c r="H343" s="254">
        <v>2</v>
      </c>
      <c r="I343" s="255"/>
      <c r="J343" s="256">
        <f>ROUND(I343*H343,2)</f>
        <v>0</v>
      </c>
      <c r="K343" s="252" t="s">
        <v>19</v>
      </c>
      <c r="L343" s="257"/>
      <c r="M343" s="258" t="s">
        <v>19</v>
      </c>
      <c r="N343" s="259" t="s">
        <v>45</v>
      </c>
      <c r="O343" s="85"/>
      <c r="P343" s="229">
        <f>O343*H343</f>
        <v>0</v>
      </c>
      <c r="Q343" s="229">
        <v>0.033000000000000002</v>
      </c>
      <c r="R343" s="229">
        <f>Q343*H343</f>
        <v>0.066000000000000003</v>
      </c>
      <c r="S343" s="229">
        <v>0</v>
      </c>
      <c r="T343" s="230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1" t="s">
        <v>284</v>
      </c>
      <c r="AT343" s="231" t="s">
        <v>161</v>
      </c>
      <c r="AU343" s="231" t="s">
        <v>85</v>
      </c>
      <c r="AY343" s="18" t="s">
        <v>139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8" t="s">
        <v>82</v>
      </c>
      <c r="BK343" s="232">
        <f>ROUND(I343*H343,2)</f>
        <v>0</v>
      </c>
      <c r="BL343" s="18" t="s">
        <v>284</v>
      </c>
      <c r="BM343" s="231" t="s">
        <v>569</v>
      </c>
    </row>
    <row r="344" s="2" customFormat="1">
      <c r="A344" s="39"/>
      <c r="B344" s="40"/>
      <c r="C344" s="41"/>
      <c r="D344" s="233" t="s">
        <v>146</v>
      </c>
      <c r="E344" s="41"/>
      <c r="F344" s="234" t="s">
        <v>568</v>
      </c>
      <c r="G344" s="41"/>
      <c r="H344" s="41"/>
      <c r="I344" s="137"/>
      <c r="J344" s="41"/>
      <c r="K344" s="41"/>
      <c r="L344" s="45"/>
      <c r="M344" s="235"/>
      <c r="N344" s="236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146</v>
      </c>
      <c r="AU344" s="18" t="s">
        <v>85</v>
      </c>
    </row>
    <row r="345" s="2" customFormat="1">
      <c r="A345" s="39"/>
      <c r="B345" s="40"/>
      <c r="C345" s="41"/>
      <c r="D345" s="233" t="s">
        <v>196</v>
      </c>
      <c r="E345" s="41"/>
      <c r="F345" s="260" t="s">
        <v>570</v>
      </c>
      <c r="G345" s="41"/>
      <c r="H345" s="41"/>
      <c r="I345" s="137"/>
      <c r="J345" s="41"/>
      <c r="K345" s="41"/>
      <c r="L345" s="45"/>
      <c r="M345" s="235"/>
      <c r="N345" s="236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196</v>
      </c>
      <c r="AU345" s="18" t="s">
        <v>85</v>
      </c>
    </row>
    <row r="346" s="13" customFormat="1">
      <c r="A346" s="13"/>
      <c r="B346" s="237"/>
      <c r="C346" s="238"/>
      <c r="D346" s="233" t="s">
        <v>147</v>
      </c>
      <c r="E346" s="239" t="s">
        <v>19</v>
      </c>
      <c r="F346" s="240" t="s">
        <v>571</v>
      </c>
      <c r="G346" s="238"/>
      <c r="H346" s="241">
        <v>2</v>
      </c>
      <c r="I346" s="242"/>
      <c r="J346" s="238"/>
      <c r="K346" s="238"/>
      <c r="L346" s="243"/>
      <c r="M346" s="244"/>
      <c r="N346" s="245"/>
      <c r="O346" s="245"/>
      <c r="P346" s="245"/>
      <c r="Q346" s="245"/>
      <c r="R346" s="245"/>
      <c r="S346" s="245"/>
      <c r="T346" s="24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7" t="s">
        <v>147</v>
      </c>
      <c r="AU346" s="247" t="s">
        <v>85</v>
      </c>
      <c r="AV346" s="13" t="s">
        <v>85</v>
      </c>
      <c r="AW346" s="13" t="s">
        <v>34</v>
      </c>
      <c r="AX346" s="13" t="s">
        <v>82</v>
      </c>
      <c r="AY346" s="247" t="s">
        <v>139</v>
      </c>
    </row>
    <row r="347" s="2" customFormat="1" ht="16.5" customHeight="1">
      <c r="A347" s="39"/>
      <c r="B347" s="40"/>
      <c r="C347" s="220" t="s">
        <v>572</v>
      </c>
      <c r="D347" s="220" t="s">
        <v>140</v>
      </c>
      <c r="E347" s="221" t="s">
        <v>573</v>
      </c>
      <c r="F347" s="222" t="s">
        <v>574</v>
      </c>
      <c r="G347" s="223" t="s">
        <v>155</v>
      </c>
      <c r="H347" s="224">
        <v>1</v>
      </c>
      <c r="I347" s="225"/>
      <c r="J347" s="226">
        <f>ROUND(I347*H347,2)</f>
        <v>0</v>
      </c>
      <c r="K347" s="222" t="s">
        <v>19</v>
      </c>
      <c r="L347" s="45"/>
      <c r="M347" s="227" t="s">
        <v>19</v>
      </c>
      <c r="N347" s="228" t="s">
        <v>45</v>
      </c>
      <c r="O347" s="85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1" t="s">
        <v>233</v>
      </c>
      <c r="AT347" s="231" t="s">
        <v>140</v>
      </c>
      <c r="AU347" s="231" t="s">
        <v>85</v>
      </c>
      <c r="AY347" s="18" t="s">
        <v>139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8" t="s">
        <v>82</v>
      </c>
      <c r="BK347" s="232">
        <f>ROUND(I347*H347,2)</f>
        <v>0</v>
      </c>
      <c r="BL347" s="18" t="s">
        <v>233</v>
      </c>
      <c r="BM347" s="231" t="s">
        <v>575</v>
      </c>
    </row>
    <row r="348" s="2" customFormat="1">
      <c r="A348" s="39"/>
      <c r="B348" s="40"/>
      <c r="C348" s="41"/>
      <c r="D348" s="233" t="s">
        <v>146</v>
      </c>
      <c r="E348" s="41"/>
      <c r="F348" s="234" t="s">
        <v>574</v>
      </c>
      <c r="G348" s="41"/>
      <c r="H348" s="41"/>
      <c r="I348" s="137"/>
      <c r="J348" s="41"/>
      <c r="K348" s="41"/>
      <c r="L348" s="45"/>
      <c r="M348" s="235"/>
      <c r="N348" s="236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146</v>
      </c>
      <c r="AU348" s="18" t="s">
        <v>85</v>
      </c>
    </row>
    <row r="349" s="2" customFormat="1" ht="21.75" customHeight="1">
      <c r="A349" s="39"/>
      <c r="B349" s="40"/>
      <c r="C349" s="250" t="s">
        <v>576</v>
      </c>
      <c r="D349" s="250" t="s">
        <v>161</v>
      </c>
      <c r="E349" s="251" t="s">
        <v>577</v>
      </c>
      <c r="F349" s="252" t="s">
        <v>578</v>
      </c>
      <c r="G349" s="253" t="s">
        <v>155</v>
      </c>
      <c r="H349" s="254">
        <v>1</v>
      </c>
      <c r="I349" s="255"/>
      <c r="J349" s="256">
        <f>ROUND(I349*H349,2)</f>
        <v>0</v>
      </c>
      <c r="K349" s="252" t="s">
        <v>19</v>
      </c>
      <c r="L349" s="257"/>
      <c r="M349" s="258" t="s">
        <v>19</v>
      </c>
      <c r="N349" s="259" t="s">
        <v>45</v>
      </c>
      <c r="O349" s="85"/>
      <c r="P349" s="229">
        <f>O349*H349</f>
        <v>0</v>
      </c>
      <c r="Q349" s="229">
        <v>0.033000000000000002</v>
      </c>
      <c r="R349" s="229">
        <f>Q349*H349</f>
        <v>0.033000000000000002</v>
      </c>
      <c r="S349" s="229">
        <v>0</v>
      </c>
      <c r="T349" s="230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1" t="s">
        <v>284</v>
      </c>
      <c r="AT349" s="231" t="s">
        <v>161</v>
      </c>
      <c r="AU349" s="231" t="s">
        <v>85</v>
      </c>
      <c r="AY349" s="18" t="s">
        <v>139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8" t="s">
        <v>82</v>
      </c>
      <c r="BK349" s="232">
        <f>ROUND(I349*H349,2)</f>
        <v>0</v>
      </c>
      <c r="BL349" s="18" t="s">
        <v>284</v>
      </c>
      <c r="BM349" s="231" t="s">
        <v>579</v>
      </c>
    </row>
    <row r="350" s="2" customFormat="1">
      <c r="A350" s="39"/>
      <c r="B350" s="40"/>
      <c r="C350" s="41"/>
      <c r="D350" s="233" t="s">
        <v>146</v>
      </c>
      <c r="E350" s="41"/>
      <c r="F350" s="234" t="s">
        <v>580</v>
      </c>
      <c r="G350" s="41"/>
      <c r="H350" s="41"/>
      <c r="I350" s="137"/>
      <c r="J350" s="41"/>
      <c r="K350" s="41"/>
      <c r="L350" s="45"/>
      <c r="M350" s="235"/>
      <c r="N350" s="236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146</v>
      </c>
      <c r="AU350" s="18" t="s">
        <v>85</v>
      </c>
    </row>
    <row r="351" s="13" customFormat="1">
      <c r="A351" s="13"/>
      <c r="B351" s="237"/>
      <c r="C351" s="238"/>
      <c r="D351" s="233" t="s">
        <v>147</v>
      </c>
      <c r="E351" s="239" t="s">
        <v>19</v>
      </c>
      <c r="F351" s="240" t="s">
        <v>581</v>
      </c>
      <c r="G351" s="238"/>
      <c r="H351" s="241">
        <v>1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7" t="s">
        <v>147</v>
      </c>
      <c r="AU351" s="247" t="s">
        <v>85</v>
      </c>
      <c r="AV351" s="13" t="s">
        <v>85</v>
      </c>
      <c r="AW351" s="13" t="s">
        <v>34</v>
      </c>
      <c r="AX351" s="13" t="s">
        <v>82</v>
      </c>
      <c r="AY351" s="247" t="s">
        <v>139</v>
      </c>
    </row>
    <row r="352" s="2" customFormat="1" ht="16.5" customHeight="1">
      <c r="A352" s="39"/>
      <c r="B352" s="40"/>
      <c r="C352" s="220" t="s">
        <v>582</v>
      </c>
      <c r="D352" s="220" t="s">
        <v>140</v>
      </c>
      <c r="E352" s="221" t="s">
        <v>583</v>
      </c>
      <c r="F352" s="222" t="s">
        <v>584</v>
      </c>
      <c r="G352" s="223" t="s">
        <v>155</v>
      </c>
      <c r="H352" s="224">
        <v>1</v>
      </c>
      <c r="I352" s="225"/>
      <c r="J352" s="226">
        <f>ROUND(I352*H352,2)</f>
        <v>0</v>
      </c>
      <c r="K352" s="222" t="s">
        <v>19</v>
      </c>
      <c r="L352" s="45"/>
      <c r="M352" s="227" t="s">
        <v>19</v>
      </c>
      <c r="N352" s="228" t="s">
        <v>45</v>
      </c>
      <c r="O352" s="85"/>
      <c r="P352" s="229">
        <f>O352*H352</f>
        <v>0</v>
      </c>
      <c r="Q352" s="229">
        <v>0</v>
      </c>
      <c r="R352" s="229">
        <f>Q352*H352</f>
        <v>0</v>
      </c>
      <c r="S352" s="229">
        <v>0</v>
      </c>
      <c r="T352" s="230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1" t="s">
        <v>233</v>
      </c>
      <c r="AT352" s="231" t="s">
        <v>140</v>
      </c>
      <c r="AU352" s="231" t="s">
        <v>85</v>
      </c>
      <c r="AY352" s="18" t="s">
        <v>139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8" t="s">
        <v>82</v>
      </c>
      <c r="BK352" s="232">
        <f>ROUND(I352*H352,2)</f>
        <v>0</v>
      </c>
      <c r="BL352" s="18" t="s">
        <v>233</v>
      </c>
      <c r="BM352" s="231" t="s">
        <v>585</v>
      </c>
    </row>
    <row r="353" s="2" customFormat="1">
      <c r="A353" s="39"/>
      <c r="B353" s="40"/>
      <c r="C353" s="41"/>
      <c r="D353" s="233" t="s">
        <v>146</v>
      </c>
      <c r="E353" s="41"/>
      <c r="F353" s="234" t="s">
        <v>584</v>
      </c>
      <c r="G353" s="41"/>
      <c r="H353" s="41"/>
      <c r="I353" s="137"/>
      <c r="J353" s="41"/>
      <c r="K353" s="41"/>
      <c r="L353" s="45"/>
      <c r="M353" s="235"/>
      <c r="N353" s="236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146</v>
      </c>
      <c r="AU353" s="18" t="s">
        <v>85</v>
      </c>
    </row>
    <row r="354" s="2" customFormat="1" ht="21.75" customHeight="1">
      <c r="A354" s="39"/>
      <c r="B354" s="40"/>
      <c r="C354" s="250" t="s">
        <v>586</v>
      </c>
      <c r="D354" s="250" t="s">
        <v>161</v>
      </c>
      <c r="E354" s="251" t="s">
        <v>587</v>
      </c>
      <c r="F354" s="252" t="s">
        <v>588</v>
      </c>
      <c r="G354" s="253" t="s">
        <v>155</v>
      </c>
      <c r="H354" s="254">
        <v>1</v>
      </c>
      <c r="I354" s="255"/>
      <c r="J354" s="256">
        <f>ROUND(I354*H354,2)</f>
        <v>0</v>
      </c>
      <c r="K354" s="252" t="s">
        <v>19</v>
      </c>
      <c r="L354" s="257"/>
      <c r="M354" s="258" t="s">
        <v>19</v>
      </c>
      <c r="N354" s="259" t="s">
        <v>45</v>
      </c>
      <c r="O354" s="85"/>
      <c r="P354" s="229">
        <f>O354*H354</f>
        <v>0</v>
      </c>
      <c r="Q354" s="229">
        <v>0.033000000000000002</v>
      </c>
      <c r="R354" s="229">
        <f>Q354*H354</f>
        <v>0.033000000000000002</v>
      </c>
      <c r="S354" s="229">
        <v>0</v>
      </c>
      <c r="T354" s="230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1" t="s">
        <v>284</v>
      </c>
      <c r="AT354" s="231" t="s">
        <v>161</v>
      </c>
      <c r="AU354" s="231" t="s">
        <v>85</v>
      </c>
      <c r="AY354" s="18" t="s">
        <v>139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8" t="s">
        <v>82</v>
      </c>
      <c r="BK354" s="232">
        <f>ROUND(I354*H354,2)</f>
        <v>0</v>
      </c>
      <c r="BL354" s="18" t="s">
        <v>284</v>
      </c>
      <c r="BM354" s="231" t="s">
        <v>589</v>
      </c>
    </row>
    <row r="355" s="2" customFormat="1">
      <c r="A355" s="39"/>
      <c r="B355" s="40"/>
      <c r="C355" s="41"/>
      <c r="D355" s="233" t="s">
        <v>146</v>
      </c>
      <c r="E355" s="41"/>
      <c r="F355" s="234" t="s">
        <v>588</v>
      </c>
      <c r="G355" s="41"/>
      <c r="H355" s="41"/>
      <c r="I355" s="137"/>
      <c r="J355" s="41"/>
      <c r="K355" s="41"/>
      <c r="L355" s="45"/>
      <c r="M355" s="235"/>
      <c r="N355" s="236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146</v>
      </c>
      <c r="AU355" s="18" t="s">
        <v>85</v>
      </c>
    </row>
    <row r="356" s="13" customFormat="1">
      <c r="A356" s="13"/>
      <c r="B356" s="237"/>
      <c r="C356" s="238"/>
      <c r="D356" s="233" t="s">
        <v>147</v>
      </c>
      <c r="E356" s="239" t="s">
        <v>19</v>
      </c>
      <c r="F356" s="240" t="s">
        <v>581</v>
      </c>
      <c r="G356" s="238"/>
      <c r="H356" s="241">
        <v>1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7" t="s">
        <v>147</v>
      </c>
      <c r="AU356" s="247" t="s">
        <v>85</v>
      </c>
      <c r="AV356" s="13" t="s">
        <v>85</v>
      </c>
      <c r="AW356" s="13" t="s">
        <v>34</v>
      </c>
      <c r="AX356" s="13" t="s">
        <v>82</v>
      </c>
      <c r="AY356" s="247" t="s">
        <v>139</v>
      </c>
    </row>
    <row r="357" s="2" customFormat="1" ht="16.5" customHeight="1">
      <c r="A357" s="39"/>
      <c r="B357" s="40"/>
      <c r="C357" s="220" t="s">
        <v>590</v>
      </c>
      <c r="D357" s="220" t="s">
        <v>140</v>
      </c>
      <c r="E357" s="221" t="s">
        <v>591</v>
      </c>
      <c r="F357" s="222" t="s">
        <v>592</v>
      </c>
      <c r="G357" s="223" t="s">
        <v>593</v>
      </c>
      <c r="H357" s="224">
        <v>80</v>
      </c>
      <c r="I357" s="225"/>
      <c r="J357" s="226">
        <f>ROUND(I357*H357,2)</f>
        <v>0</v>
      </c>
      <c r="K357" s="222" t="s">
        <v>19</v>
      </c>
      <c r="L357" s="45"/>
      <c r="M357" s="227" t="s">
        <v>19</v>
      </c>
      <c r="N357" s="228" t="s">
        <v>45</v>
      </c>
      <c r="O357" s="85"/>
      <c r="P357" s="229">
        <f>O357*H357</f>
        <v>0</v>
      </c>
      <c r="Q357" s="229">
        <v>0</v>
      </c>
      <c r="R357" s="229">
        <f>Q357*H357</f>
        <v>0</v>
      </c>
      <c r="S357" s="229">
        <v>0</v>
      </c>
      <c r="T357" s="230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1" t="s">
        <v>233</v>
      </c>
      <c r="AT357" s="231" t="s">
        <v>140</v>
      </c>
      <c r="AU357" s="231" t="s">
        <v>85</v>
      </c>
      <c r="AY357" s="18" t="s">
        <v>139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8" t="s">
        <v>82</v>
      </c>
      <c r="BK357" s="232">
        <f>ROUND(I357*H357,2)</f>
        <v>0</v>
      </c>
      <c r="BL357" s="18" t="s">
        <v>233</v>
      </c>
      <c r="BM357" s="231" t="s">
        <v>594</v>
      </c>
    </row>
    <row r="358" s="2" customFormat="1">
      <c r="A358" s="39"/>
      <c r="B358" s="40"/>
      <c r="C358" s="41"/>
      <c r="D358" s="233" t="s">
        <v>146</v>
      </c>
      <c r="E358" s="41"/>
      <c r="F358" s="234" t="s">
        <v>592</v>
      </c>
      <c r="G358" s="41"/>
      <c r="H358" s="41"/>
      <c r="I358" s="137"/>
      <c r="J358" s="41"/>
      <c r="K358" s="41"/>
      <c r="L358" s="45"/>
      <c r="M358" s="235"/>
      <c r="N358" s="236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146</v>
      </c>
      <c r="AU358" s="18" t="s">
        <v>85</v>
      </c>
    </row>
    <row r="359" s="2" customFormat="1">
      <c r="A359" s="39"/>
      <c r="B359" s="40"/>
      <c r="C359" s="41"/>
      <c r="D359" s="233" t="s">
        <v>196</v>
      </c>
      <c r="E359" s="41"/>
      <c r="F359" s="260" t="s">
        <v>595</v>
      </c>
      <c r="G359" s="41"/>
      <c r="H359" s="41"/>
      <c r="I359" s="137"/>
      <c r="J359" s="41"/>
      <c r="K359" s="41"/>
      <c r="L359" s="45"/>
      <c r="M359" s="235"/>
      <c r="N359" s="236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196</v>
      </c>
      <c r="AU359" s="18" t="s">
        <v>85</v>
      </c>
    </row>
    <row r="360" s="2" customFormat="1" ht="21.75" customHeight="1">
      <c r="A360" s="39"/>
      <c r="B360" s="40"/>
      <c r="C360" s="250" t="s">
        <v>596</v>
      </c>
      <c r="D360" s="250" t="s">
        <v>161</v>
      </c>
      <c r="E360" s="251" t="s">
        <v>597</v>
      </c>
      <c r="F360" s="252" t="s">
        <v>598</v>
      </c>
      <c r="G360" s="253" t="s">
        <v>155</v>
      </c>
      <c r="H360" s="254">
        <v>1</v>
      </c>
      <c r="I360" s="255"/>
      <c r="J360" s="256">
        <f>ROUND(I360*H360,2)</f>
        <v>0</v>
      </c>
      <c r="K360" s="252" t="s">
        <v>19</v>
      </c>
      <c r="L360" s="257"/>
      <c r="M360" s="258" t="s">
        <v>19</v>
      </c>
      <c r="N360" s="259" t="s">
        <v>45</v>
      </c>
      <c r="O360" s="85"/>
      <c r="P360" s="229">
        <f>O360*H360</f>
        <v>0</v>
      </c>
      <c r="Q360" s="229">
        <v>0.033000000000000002</v>
      </c>
      <c r="R360" s="229">
        <f>Q360*H360</f>
        <v>0.033000000000000002</v>
      </c>
      <c r="S360" s="229">
        <v>0</v>
      </c>
      <c r="T360" s="230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1" t="s">
        <v>284</v>
      </c>
      <c r="AT360" s="231" t="s">
        <v>161</v>
      </c>
      <c r="AU360" s="231" t="s">
        <v>85</v>
      </c>
      <c r="AY360" s="18" t="s">
        <v>139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8" t="s">
        <v>82</v>
      </c>
      <c r="BK360" s="232">
        <f>ROUND(I360*H360,2)</f>
        <v>0</v>
      </c>
      <c r="BL360" s="18" t="s">
        <v>284</v>
      </c>
      <c r="BM360" s="231" t="s">
        <v>599</v>
      </c>
    </row>
    <row r="361" s="2" customFormat="1">
      <c r="A361" s="39"/>
      <c r="B361" s="40"/>
      <c r="C361" s="41"/>
      <c r="D361" s="233" t="s">
        <v>146</v>
      </c>
      <c r="E361" s="41"/>
      <c r="F361" s="234" t="s">
        <v>600</v>
      </c>
      <c r="G361" s="41"/>
      <c r="H361" s="41"/>
      <c r="I361" s="137"/>
      <c r="J361" s="41"/>
      <c r="K361" s="41"/>
      <c r="L361" s="45"/>
      <c r="M361" s="235"/>
      <c r="N361" s="236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146</v>
      </c>
      <c r="AU361" s="18" t="s">
        <v>85</v>
      </c>
    </row>
    <row r="362" s="2" customFormat="1">
      <c r="A362" s="39"/>
      <c r="B362" s="40"/>
      <c r="C362" s="41"/>
      <c r="D362" s="233" t="s">
        <v>196</v>
      </c>
      <c r="E362" s="41"/>
      <c r="F362" s="260" t="s">
        <v>595</v>
      </c>
      <c r="G362" s="41"/>
      <c r="H362" s="41"/>
      <c r="I362" s="137"/>
      <c r="J362" s="41"/>
      <c r="K362" s="41"/>
      <c r="L362" s="45"/>
      <c r="M362" s="235"/>
      <c r="N362" s="236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196</v>
      </c>
      <c r="AU362" s="18" t="s">
        <v>85</v>
      </c>
    </row>
    <row r="363" s="13" customFormat="1">
      <c r="A363" s="13"/>
      <c r="B363" s="237"/>
      <c r="C363" s="238"/>
      <c r="D363" s="233" t="s">
        <v>147</v>
      </c>
      <c r="E363" s="239" t="s">
        <v>19</v>
      </c>
      <c r="F363" s="240" t="s">
        <v>581</v>
      </c>
      <c r="G363" s="238"/>
      <c r="H363" s="241">
        <v>1</v>
      </c>
      <c r="I363" s="242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7" t="s">
        <v>147</v>
      </c>
      <c r="AU363" s="247" t="s">
        <v>85</v>
      </c>
      <c r="AV363" s="13" t="s">
        <v>85</v>
      </c>
      <c r="AW363" s="13" t="s">
        <v>34</v>
      </c>
      <c r="AX363" s="13" t="s">
        <v>82</v>
      </c>
      <c r="AY363" s="247" t="s">
        <v>139</v>
      </c>
    </row>
    <row r="364" s="2" customFormat="1" ht="16.5" customHeight="1">
      <c r="A364" s="39"/>
      <c r="B364" s="40"/>
      <c r="C364" s="220" t="s">
        <v>601</v>
      </c>
      <c r="D364" s="220" t="s">
        <v>140</v>
      </c>
      <c r="E364" s="221" t="s">
        <v>602</v>
      </c>
      <c r="F364" s="222" t="s">
        <v>603</v>
      </c>
      <c r="G364" s="223" t="s">
        <v>593</v>
      </c>
      <c r="H364" s="224">
        <v>1</v>
      </c>
      <c r="I364" s="225"/>
      <c r="J364" s="226">
        <f>ROUND(I364*H364,2)</f>
        <v>0</v>
      </c>
      <c r="K364" s="222" t="s">
        <v>19</v>
      </c>
      <c r="L364" s="45"/>
      <c r="M364" s="227" t="s">
        <v>19</v>
      </c>
      <c r="N364" s="228" t="s">
        <v>45</v>
      </c>
      <c r="O364" s="85"/>
      <c r="P364" s="229">
        <f>O364*H364</f>
        <v>0</v>
      </c>
      <c r="Q364" s="229">
        <v>0</v>
      </c>
      <c r="R364" s="229">
        <f>Q364*H364</f>
        <v>0</v>
      </c>
      <c r="S364" s="229">
        <v>0</v>
      </c>
      <c r="T364" s="230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1" t="s">
        <v>233</v>
      </c>
      <c r="AT364" s="231" t="s">
        <v>140</v>
      </c>
      <c r="AU364" s="231" t="s">
        <v>85</v>
      </c>
      <c r="AY364" s="18" t="s">
        <v>139</v>
      </c>
      <c r="BE364" s="232">
        <f>IF(N364="základní",J364,0)</f>
        <v>0</v>
      </c>
      <c r="BF364" s="232">
        <f>IF(N364="snížená",J364,0)</f>
        <v>0</v>
      </c>
      <c r="BG364" s="232">
        <f>IF(N364="zákl. přenesená",J364,0)</f>
        <v>0</v>
      </c>
      <c r="BH364" s="232">
        <f>IF(N364="sníž. přenesená",J364,0)</f>
        <v>0</v>
      </c>
      <c r="BI364" s="232">
        <f>IF(N364="nulová",J364,0)</f>
        <v>0</v>
      </c>
      <c r="BJ364" s="18" t="s">
        <v>82</v>
      </c>
      <c r="BK364" s="232">
        <f>ROUND(I364*H364,2)</f>
        <v>0</v>
      </c>
      <c r="BL364" s="18" t="s">
        <v>233</v>
      </c>
      <c r="BM364" s="231" t="s">
        <v>604</v>
      </c>
    </row>
    <row r="365" s="2" customFormat="1">
      <c r="A365" s="39"/>
      <c r="B365" s="40"/>
      <c r="C365" s="41"/>
      <c r="D365" s="233" t="s">
        <v>146</v>
      </c>
      <c r="E365" s="41"/>
      <c r="F365" s="234" t="s">
        <v>605</v>
      </c>
      <c r="G365" s="41"/>
      <c r="H365" s="41"/>
      <c r="I365" s="137"/>
      <c r="J365" s="41"/>
      <c r="K365" s="41"/>
      <c r="L365" s="45"/>
      <c r="M365" s="235"/>
      <c r="N365" s="236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146</v>
      </c>
      <c r="AU365" s="18" t="s">
        <v>85</v>
      </c>
    </row>
    <row r="366" s="2" customFormat="1" ht="21.75" customHeight="1">
      <c r="A366" s="39"/>
      <c r="B366" s="40"/>
      <c r="C366" s="250" t="s">
        <v>606</v>
      </c>
      <c r="D366" s="250" t="s">
        <v>161</v>
      </c>
      <c r="E366" s="251" t="s">
        <v>607</v>
      </c>
      <c r="F366" s="252" t="s">
        <v>608</v>
      </c>
      <c r="G366" s="253" t="s">
        <v>155</v>
      </c>
      <c r="H366" s="254">
        <v>1</v>
      </c>
      <c r="I366" s="255"/>
      <c r="J366" s="256">
        <f>ROUND(I366*H366,2)</f>
        <v>0</v>
      </c>
      <c r="K366" s="252" t="s">
        <v>19</v>
      </c>
      <c r="L366" s="257"/>
      <c r="M366" s="258" t="s">
        <v>19</v>
      </c>
      <c r="N366" s="259" t="s">
        <v>45</v>
      </c>
      <c r="O366" s="85"/>
      <c r="P366" s="229">
        <f>O366*H366</f>
        <v>0</v>
      </c>
      <c r="Q366" s="229">
        <v>0.033000000000000002</v>
      </c>
      <c r="R366" s="229">
        <f>Q366*H366</f>
        <v>0.033000000000000002</v>
      </c>
      <c r="S366" s="229">
        <v>0</v>
      </c>
      <c r="T366" s="230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1" t="s">
        <v>284</v>
      </c>
      <c r="AT366" s="231" t="s">
        <v>161</v>
      </c>
      <c r="AU366" s="231" t="s">
        <v>85</v>
      </c>
      <c r="AY366" s="18" t="s">
        <v>139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8" t="s">
        <v>82</v>
      </c>
      <c r="BK366" s="232">
        <f>ROUND(I366*H366,2)</f>
        <v>0</v>
      </c>
      <c r="BL366" s="18" t="s">
        <v>284</v>
      </c>
      <c r="BM366" s="231" t="s">
        <v>609</v>
      </c>
    </row>
    <row r="367" s="2" customFormat="1">
      <c r="A367" s="39"/>
      <c r="B367" s="40"/>
      <c r="C367" s="41"/>
      <c r="D367" s="233" t="s">
        <v>146</v>
      </c>
      <c r="E367" s="41"/>
      <c r="F367" s="234" t="s">
        <v>608</v>
      </c>
      <c r="G367" s="41"/>
      <c r="H367" s="41"/>
      <c r="I367" s="137"/>
      <c r="J367" s="41"/>
      <c r="K367" s="41"/>
      <c r="L367" s="45"/>
      <c r="M367" s="235"/>
      <c r="N367" s="236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146</v>
      </c>
      <c r="AU367" s="18" t="s">
        <v>85</v>
      </c>
    </row>
    <row r="368" s="13" customFormat="1">
      <c r="A368" s="13"/>
      <c r="B368" s="237"/>
      <c r="C368" s="238"/>
      <c r="D368" s="233" t="s">
        <v>147</v>
      </c>
      <c r="E368" s="239" t="s">
        <v>19</v>
      </c>
      <c r="F368" s="240" t="s">
        <v>581</v>
      </c>
      <c r="G368" s="238"/>
      <c r="H368" s="241">
        <v>1</v>
      </c>
      <c r="I368" s="242"/>
      <c r="J368" s="238"/>
      <c r="K368" s="238"/>
      <c r="L368" s="243"/>
      <c r="M368" s="244"/>
      <c r="N368" s="245"/>
      <c r="O368" s="245"/>
      <c r="P368" s="245"/>
      <c r="Q368" s="245"/>
      <c r="R368" s="245"/>
      <c r="S368" s="245"/>
      <c r="T368" s="24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7" t="s">
        <v>147</v>
      </c>
      <c r="AU368" s="247" t="s">
        <v>85</v>
      </c>
      <c r="AV368" s="13" t="s">
        <v>85</v>
      </c>
      <c r="AW368" s="13" t="s">
        <v>34</v>
      </c>
      <c r="AX368" s="13" t="s">
        <v>82</v>
      </c>
      <c r="AY368" s="247" t="s">
        <v>139</v>
      </c>
    </row>
    <row r="369" s="2" customFormat="1" ht="16.5" customHeight="1">
      <c r="A369" s="39"/>
      <c r="B369" s="40"/>
      <c r="C369" s="220" t="s">
        <v>610</v>
      </c>
      <c r="D369" s="220" t="s">
        <v>140</v>
      </c>
      <c r="E369" s="221" t="s">
        <v>611</v>
      </c>
      <c r="F369" s="222" t="s">
        <v>612</v>
      </c>
      <c r="G369" s="223" t="s">
        <v>155</v>
      </c>
      <c r="H369" s="224">
        <v>1</v>
      </c>
      <c r="I369" s="225"/>
      <c r="J369" s="226">
        <f>ROUND(I369*H369,2)</f>
        <v>0</v>
      </c>
      <c r="K369" s="222" t="s">
        <v>156</v>
      </c>
      <c r="L369" s="45"/>
      <c r="M369" s="227" t="s">
        <v>19</v>
      </c>
      <c r="N369" s="228" t="s">
        <v>45</v>
      </c>
      <c r="O369" s="85"/>
      <c r="P369" s="229">
        <f>O369*H369</f>
        <v>0</v>
      </c>
      <c r="Q369" s="229">
        <v>0</v>
      </c>
      <c r="R369" s="229">
        <f>Q369*H369</f>
        <v>0</v>
      </c>
      <c r="S369" s="229">
        <v>0</v>
      </c>
      <c r="T369" s="230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1" t="s">
        <v>233</v>
      </c>
      <c r="AT369" s="231" t="s">
        <v>140</v>
      </c>
      <c r="AU369" s="231" t="s">
        <v>85</v>
      </c>
      <c r="AY369" s="18" t="s">
        <v>139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8" t="s">
        <v>82</v>
      </c>
      <c r="BK369" s="232">
        <f>ROUND(I369*H369,2)</f>
        <v>0</v>
      </c>
      <c r="BL369" s="18" t="s">
        <v>233</v>
      </c>
      <c r="BM369" s="231" t="s">
        <v>613</v>
      </c>
    </row>
    <row r="370" s="2" customFormat="1">
      <c r="A370" s="39"/>
      <c r="B370" s="40"/>
      <c r="C370" s="41"/>
      <c r="D370" s="233" t="s">
        <v>146</v>
      </c>
      <c r="E370" s="41"/>
      <c r="F370" s="234" t="s">
        <v>614</v>
      </c>
      <c r="G370" s="41"/>
      <c r="H370" s="41"/>
      <c r="I370" s="137"/>
      <c r="J370" s="41"/>
      <c r="K370" s="41"/>
      <c r="L370" s="45"/>
      <c r="M370" s="235"/>
      <c r="N370" s="236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146</v>
      </c>
      <c r="AU370" s="18" t="s">
        <v>85</v>
      </c>
    </row>
    <row r="371" s="2" customFormat="1" ht="21.75" customHeight="1">
      <c r="A371" s="39"/>
      <c r="B371" s="40"/>
      <c r="C371" s="250" t="s">
        <v>615</v>
      </c>
      <c r="D371" s="250" t="s">
        <v>161</v>
      </c>
      <c r="E371" s="251" t="s">
        <v>616</v>
      </c>
      <c r="F371" s="252" t="s">
        <v>617</v>
      </c>
      <c r="G371" s="253" t="s">
        <v>155</v>
      </c>
      <c r="H371" s="254">
        <v>1</v>
      </c>
      <c r="I371" s="255"/>
      <c r="J371" s="256">
        <f>ROUND(I371*H371,2)</f>
        <v>0</v>
      </c>
      <c r="K371" s="252" t="s">
        <v>156</v>
      </c>
      <c r="L371" s="257"/>
      <c r="M371" s="258" t="s">
        <v>19</v>
      </c>
      <c r="N371" s="259" t="s">
        <v>45</v>
      </c>
      <c r="O371" s="85"/>
      <c r="P371" s="229">
        <f>O371*H371</f>
        <v>0</v>
      </c>
      <c r="Q371" s="229">
        <v>0.00055999999999999995</v>
      </c>
      <c r="R371" s="229">
        <f>Q371*H371</f>
        <v>0.00055999999999999995</v>
      </c>
      <c r="S371" s="229">
        <v>0</v>
      </c>
      <c r="T371" s="230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1" t="s">
        <v>347</v>
      </c>
      <c r="AT371" s="231" t="s">
        <v>161</v>
      </c>
      <c r="AU371" s="231" t="s">
        <v>85</v>
      </c>
      <c r="AY371" s="18" t="s">
        <v>139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8" t="s">
        <v>82</v>
      </c>
      <c r="BK371" s="232">
        <f>ROUND(I371*H371,2)</f>
        <v>0</v>
      </c>
      <c r="BL371" s="18" t="s">
        <v>233</v>
      </c>
      <c r="BM371" s="231" t="s">
        <v>618</v>
      </c>
    </row>
    <row r="372" s="2" customFormat="1">
      <c r="A372" s="39"/>
      <c r="B372" s="40"/>
      <c r="C372" s="41"/>
      <c r="D372" s="233" t="s">
        <v>146</v>
      </c>
      <c r="E372" s="41"/>
      <c r="F372" s="234" t="s">
        <v>617</v>
      </c>
      <c r="G372" s="41"/>
      <c r="H372" s="41"/>
      <c r="I372" s="137"/>
      <c r="J372" s="41"/>
      <c r="K372" s="41"/>
      <c r="L372" s="45"/>
      <c r="M372" s="235"/>
      <c r="N372" s="236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146</v>
      </c>
      <c r="AU372" s="18" t="s">
        <v>85</v>
      </c>
    </row>
    <row r="373" s="2" customFormat="1">
      <c r="A373" s="39"/>
      <c r="B373" s="40"/>
      <c r="C373" s="41"/>
      <c r="D373" s="233" t="s">
        <v>196</v>
      </c>
      <c r="E373" s="41"/>
      <c r="F373" s="260" t="s">
        <v>619</v>
      </c>
      <c r="G373" s="41"/>
      <c r="H373" s="41"/>
      <c r="I373" s="137"/>
      <c r="J373" s="41"/>
      <c r="K373" s="41"/>
      <c r="L373" s="45"/>
      <c r="M373" s="235"/>
      <c r="N373" s="236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196</v>
      </c>
      <c r="AU373" s="18" t="s">
        <v>85</v>
      </c>
    </row>
    <row r="374" s="13" customFormat="1">
      <c r="A374" s="13"/>
      <c r="B374" s="237"/>
      <c r="C374" s="238"/>
      <c r="D374" s="233" t="s">
        <v>147</v>
      </c>
      <c r="E374" s="239" t="s">
        <v>19</v>
      </c>
      <c r="F374" s="240" t="s">
        <v>581</v>
      </c>
      <c r="G374" s="238"/>
      <c r="H374" s="241">
        <v>1</v>
      </c>
      <c r="I374" s="242"/>
      <c r="J374" s="238"/>
      <c r="K374" s="238"/>
      <c r="L374" s="243"/>
      <c r="M374" s="244"/>
      <c r="N374" s="245"/>
      <c r="O374" s="245"/>
      <c r="P374" s="245"/>
      <c r="Q374" s="245"/>
      <c r="R374" s="245"/>
      <c r="S374" s="245"/>
      <c r="T374" s="24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7" t="s">
        <v>147</v>
      </c>
      <c r="AU374" s="247" t="s">
        <v>85</v>
      </c>
      <c r="AV374" s="13" t="s">
        <v>85</v>
      </c>
      <c r="AW374" s="13" t="s">
        <v>34</v>
      </c>
      <c r="AX374" s="13" t="s">
        <v>82</v>
      </c>
      <c r="AY374" s="247" t="s">
        <v>139</v>
      </c>
    </row>
    <row r="375" s="2" customFormat="1" ht="21.75" customHeight="1">
      <c r="A375" s="39"/>
      <c r="B375" s="40"/>
      <c r="C375" s="220" t="s">
        <v>620</v>
      </c>
      <c r="D375" s="220" t="s">
        <v>140</v>
      </c>
      <c r="E375" s="221" t="s">
        <v>621</v>
      </c>
      <c r="F375" s="222" t="s">
        <v>622</v>
      </c>
      <c r="G375" s="223" t="s">
        <v>155</v>
      </c>
      <c r="H375" s="224">
        <v>1</v>
      </c>
      <c r="I375" s="225"/>
      <c r="J375" s="226">
        <f>ROUND(I375*H375,2)</f>
        <v>0</v>
      </c>
      <c r="K375" s="222" t="s">
        <v>156</v>
      </c>
      <c r="L375" s="45"/>
      <c r="M375" s="227" t="s">
        <v>19</v>
      </c>
      <c r="N375" s="228" t="s">
        <v>45</v>
      </c>
      <c r="O375" s="85"/>
      <c r="P375" s="229">
        <f>O375*H375</f>
        <v>0</v>
      </c>
      <c r="Q375" s="229">
        <v>0</v>
      </c>
      <c r="R375" s="229">
        <f>Q375*H375</f>
        <v>0</v>
      </c>
      <c r="S375" s="229">
        <v>0</v>
      </c>
      <c r="T375" s="230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1" t="s">
        <v>233</v>
      </c>
      <c r="AT375" s="231" t="s">
        <v>140</v>
      </c>
      <c r="AU375" s="231" t="s">
        <v>85</v>
      </c>
      <c r="AY375" s="18" t="s">
        <v>139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18" t="s">
        <v>82</v>
      </c>
      <c r="BK375" s="232">
        <f>ROUND(I375*H375,2)</f>
        <v>0</v>
      </c>
      <c r="BL375" s="18" t="s">
        <v>233</v>
      </c>
      <c r="BM375" s="231" t="s">
        <v>623</v>
      </c>
    </row>
    <row r="376" s="2" customFormat="1">
      <c r="A376" s="39"/>
      <c r="B376" s="40"/>
      <c r="C376" s="41"/>
      <c r="D376" s="233" t="s">
        <v>146</v>
      </c>
      <c r="E376" s="41"/>
      <c r="F376" s="234" t="s">
        <v>624</v>
      </c>
      <c r="G376" s="41"/>
      <c r="H376" s="41"/>
      <c r="I376" s="137"/>
      <c r="J376" s="41"/>
      <c r="K376" s="41"/>
      <c r="L376" s="45"/>
      <c r="M376" s="235"/>
      <c r="N376" s="236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146</v>
      </c>
      <c r="AU376" s="18" t="s">
        <v>85</v>
      </c>
    </row>
    <row r="377" s="13" customFormat="1">
      <c r="A377" s="13"/>
      <c r="B377" s="237"/>
      <c r="C377" s="238"/>
      <c r="D377" s="233" t="s">
        <v>147</v>
      </c>
      <c r="E377" s="239" t="s">
        <v>19</v>
      </c>
      <c r="F377" s="240" t="s">
        <v>625</v>
      </c>
      <c r="G377" s="238"/>
      <c r="H377" s="241">
        <v>1</v>
      </c>
      <c r="I377" s="242"/>
      <c r="J377" s="238"/>
      <c r="K377" s="238"/>
      <c r="L377" s="243"/>
      <c r="M377" s="244"/>
      <c r="N377" s="245"/>
      <c r="O377" s="245"/>
      <c r="P377" s="245"/>
      <c r="Q377" s="245"/>
      <c r="R377" s="245"/>
      <c r="S377" s="245"/>
      <c r="T377" s="24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7" t="s">
        <v>147</v>
      </c>
      <c r="AU377" s="247" t="s">
        <v>85</v>
      </c>
      <c r="AV377" s="13" t="s">
        <v>85</v>
      </c>
      <c r="AW377" s="13" t="s">
        <v>34</v>
      </c>
      <c r="AX377" s="13" t="s">
        <v>82</v>
      </c>
      <c r="AY377" s="247" t="s">
        <v>139</v>
      </c>
    </row>
    <row r="378" s="2" customFormat="1" ht="21.75" customHeight="1">
      <c r="A378" s="39"/>
      <c r="B378" s="40"/>
      <c r="C378" s="220" t="s">
        <v>626</v>
      </c>
      <c r="D378" s="220" t="s">
        <v>140</v>
      </c>
      <c r="E378" s="221" t="s">
        <v>627</v>
      </c>
      <c r="F378" s="222" t="s">
        <v>628</v>
      </c>
      <c r="G378" s="223" t="s">
        <v>155</v>
      </c>
      <c r="H378" s="224">
        <v>1</v>
      </c>
      <c r="I378" s="225"/>
      <c r="J378" s="226">
        <f>ROUND(I378*H378,2)</f>
        <v>0</v>
      </c>
      <c r="K378" s="222" t="s">
        <v>156</v>
      </c>
      <c r="L378" s="45"/>
      <c r="M378" s="227" t="s">
        <v>19</v>
      </c>
      <c r="N378" s="228" t="s">
        <v>45</v>
      </c>
      <c r="O378" s="85"/>
      <c r="P378" s="229">
        <f>O378*H378</f>
        <v>0</v>
      </c>
      <c r="Q378" s="229">
        <v>0</v>
      </c>
      <c r="R378" s="229">
        <f>Q378*H378</f>
        <v>0</v>
      </c>
      <c r="S378" s="229">
        <v>0</v>
      </c>
      <c r="T378" s="230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1" t="s">
        <v>233</v>
      </c>
      <c r="AT378" s="231" t="s">
        <v>140</v>
      </c>
      <c r="AU378" s="231" t="s">
        <v>85</v>
      </c>
      <c r="AY378" s="18" t="s">
        <v>139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8" t="s">
        <v>82</v>
      </c>
      <c r="BK378" s="232">
        <f>ROUND(I378*H378,2)</f>
        <v>0</v>
      </c>
      <c r="BL378" s="18" t="s">
        <v>233</v>
      </c>
      <c r="BM378" s="231" t="s">
        <v>629</v>
      </c>
    </row>
    <row r="379" s="2" customFormat="1">
      <c r="A379" s="39"/>
      <c r="B379" s="40"/>
      <c r="C379" s="41"/>
      <c r="D379" s="233" t="s">
        <v>146</v>
      </c>
      <c r="E379" s="41"/>
      <c r="F379" s="234" t="s">
        <v>630</v>
      </c>
      <c r="G379" s="41"/>
      <c r="H379" s="41"/>
      <c r="I379" s="137"/>
      <c r="J379" s="41"/>
      <c r="K379" s="41"/>
      <c r="L379" s="45"/>
      <c r="M379" s="235"/>
      <c r="N379" s="236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146</v>
      </c>
      <c r="AU379" s="18" t="s">
        <v>85</v>
      </c>
    </row>
    <row r="380" s="13" customFormat="1">
      <c r="A380" s="13"/>
      <c r="B380" s="237"/>
      <c r="C380" s="238"/>
      <c r="D380" s="233" t="s">
        <v>147</v>
      </c>
      <c r="E380" s="239" t="s">
        <v>19</v>
      </c>
      <c r="F380" s="240" t="s">
        <v>625</v>
      </c>
      <c r="G380" s="238"/>
      <c r="H380" s="241">
        <v>1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7" t="s">
        <v>147</v>
      </c>
      <c r="AU380" s="247" t="s">
        <v>85</v>
      </c>
      <c r="AV380" s="13" t="s">
        <v>85</v>
      </c>
      <c r="AW380" s="13" t="s">
        <v>34</v>
      </c>
      <c r="AX380" s="13" t="s">
        <v>82</v>
      </c>
      <c r="AY380" s="247" t="s">
        <v>139</v>
      </c>
    </row>
    <row r="381" s="2" customFormat="1" ht="16.5" customHeight="1">
      <c r="A381" s="39"/>
      <c r="B381" s="40"/>
      <c r="C381" s="220" t="s">
        <v>631</v>
      </c>
      <c r="D381" s="220" t="s">
        <v>140</v>
      </c>
      <c r="E381" s="221" t="s">
        <v>632</v>
      </c>
      <c r="F381" s="222" t="s">
        <v>633</v>
      </c>
      <c r="G381" s="223" t="s">
        <v>634</v>
      </c>
      <c r="H381" s="224">
        <v>1</v>
      </c>
      <c r="I381" s="225"/>
      <c r="J381" s="226">
        <f>ROUND(I381*H381,2)</f>
        <v>0</v>
      </c>
      <c r="K381" s="222" t="s">
        <v>19</v>
      </c>
      <c r="L381" s="45"/>
      <c r="M381" s="227" t="s">
        <v>19</v>
      </c>
      <c r="N381" s="228" t="s">
        <v>45</v>
      </c>
      <c r="O381" s="85"/>
      <c r="P381" s="229">
        <f>O381*H381</f>
        <v>0</v>
      </c>
      <c r="Q381" s="229">
        <v>0</v>
      </c>
      <c r="R381" s="229">
        <f>Q381*H381</f>
        <v>0</v>
      </c>
      <c r="S381" s="229">
        <v>0</v>
      </c>
      <c r="T381" s="230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1" t="s">
        <v>233</v>
      </c>
      <c r="AT381" s="231" t="s">
        <v>140</v>
      </c>
      <c r="AU381" s="231" t="s">
        <v>85</v>
      </c>
      <c r="AY381" s="18" t="s">
        <v>139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8" t="s">
        <v>82</v>
      </c>
      <c r="BK381" s="232">
        <f>ROUND(I381*H381,2)</f>
        <v>0</v>
      </c>
      <c r="BL381" s="18" t="s">
        <v>233</v>
      </c>
      <c r="BM381" s="231" t="s">
        <v>635</v>
      </c>
    </row>
    <row r="382" s="2" customFormat="1">
      <c r="A382" s="39"/>
      <c r="B382" s="40"/>
      <c r="C382" s="41"/>
      <c r="D382" s="233" t="s">
        <v>146</v>
      </c>
      <c r="E382" s="41"/>
      <c r="F382" s="234" t="s">
        <v>636</v>
      </c>
      <c r="G382" s="41"/>
      <c r="H382" s="41"/>
      <c r="I382" s="137"/>
      <c r="J382" s="41"/>
      <c r="K382" s="41"/>
      <c r="L382" s="45"/>
      <c r="M382" s="235"/>
      <c r="N382" s="236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146</v>
      </c>
      <c r="AU382" s="18" t="s">
        <v>85</v>
      </c>
    </row>
    <row r="383" s="2" customFormat="1" ht="16.5" customHeight="1">
      <c r="A383" s="39"/>
      <c r="B383" s="40"/>
      <c r="C383" s="220" t="s">
        <v>637</v>
      </c>
      <c r="D383" s="220" t="s">
        <v>140</v>
      </c>
      <c r="E383" s="221" t="s">
        <v>638</v>
      </c>
      <c r="F383" s="222" t="s">
        <v>639</v>
      </c>
      <c r="G383" s="223" t="s">
        <v>634</v>
      </c>
      <c r="H383" s="224">
        <v>1</v>
      </c>
      <c r="I383" s="225"/>
      <c r="J383" s="226">
        <f>ROUND(I383*H383,2)</f>
        <v>0</v>
      </c>
      <c r="K383" s="222" t="s">
        <v>19</v>
      </c>
      <c r="L383" s="45"/>
      <c r="M383" s="227" t="s">
        <v>19</v>
      </c>
      <c r="N383" s="228" t="s">
        <v>45</v>
      </c>
      <c r="O383" s="85"/>
      <c r="P383" s="229">
        <f>O383*H383</f>
        <v>0</v>
      </c>
      <c r="Q383" s="229">
        <v>0</v>
      </c>
      <c r="R383" s="229">
        <f>Q383*H383</f>
        <v>0</v>
      </c>
      <c r="S383" s="229">
        <v>0</v>
      </c>
      <c r="T383" s="230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1" t="s">
        <v>233</v>
      </c>
      <c r="AT383" s="231" t="s">
        <v>140</v>
      </c>
      <c r="AU383" s="231" t="s">
        <v>85</v>
      </c>
      <c r="AY383" s="18" t="s">
        <v>139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8" t="s">
        <v>82</v>
      </c>
      <c r="BK383" s="232">
        <f>ROUND(I383*H383,2)</f>
        <v>0</v>
      </c>
      <c r="BL383" s="18" t="s">
        <v>233</v>
      </c>
      <c r="BM383" s="231" t="s">
        <v>640</v>
      </c>
    </row>
    <row r="384" s="2" customFormat="1">
      <c r="A384" s="39"/>
      <c r="B384" s="40"/>
      <c r="C384" s="41"/>
      <c r="D384" s="233" t="s">
        <v>146</v>
      </c>
      <c r="E384" s="41"/>
      <c r="F384" s="234" t="s">
        <v>641</v>
      </c>
      <c r="G384" s="41"/>
      <c r="H384" s="41"/>
      <c r="I384" s="137"/>
      <c r="J384" s="41"/>
      <c r="K384" s="41"/>
      <c r="L384" s="45"/>
      <c r="M384" s="235"/>
      <c r="N384" s="236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146</v>
      </c>
      <c r="AU384" s="18" t="s">
        <v>85</v>
      </c>
    </row>
    <row r="385" s="12" customFormat="1" ht="22.8" customHeight="1">
      <c r="A385" s="12"/>
      <c r="B385" s="206"/>
      <c r="C385" s="207"/>
      <c r="D385" s="208" t="s">
        <v>73</v>
      </c>
      <c r="E385" s="248" t="s">
        <v>642</v>
      </c>
      <c r="F385" s="248" t="s">
        <v>643</v>
      </c>
      <c r="G385" s="207"/>
      <c r="H385" s="207"/>
      <c r="I385" s="210"/>
      <c r="J385" s="249">
        <f>BK385</f>
        <v>0</v>
      </c>
      <c r="K385" s="207"/>
      <c r="L385" s="212"/>
      <c r="M385" s="213"/>
      <c r="N385" s="214"/>
      <c r="O385" s="214"/>
      <c r="P385" s="215">
        <f>SUM(P386:P521)</f>
        <v>0</v>
      </c>
      <c r="Q385" s="214"/>
      <c r="R385" s="215">
        <f>SUM(R386:R521)</f>
        <v>776.23575000000005</v>
      </c>
      <c r="S385" s="214"/>
      <c r="T385" s="216">
        <f>SUM(T386:T521)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17" t="s">
        <v>160</v>
      </c>
      <c r="AT385" s="218" t="s">
        <v>73</v>
      </c>
      <c r="AU385" s="218" t="s">
        <v>82</v>
      </c>
      <c r="AY385" s="217" t="s">
        <v>139</v>
      </c>
      <c r="BK385" s="219">
        <f>SUM(BK386:BK521)</f>
        <v>0</v>
      </c>
    </row>
    <row r="386" s="2" customFormat="1" ht="21.75" customHeight="1">
      <c r="A386" s="39"/>
      <c r="B386" s="40"/>
      <c r="C386" s="220" t="s">
        <v>644</v>
      </c>
      <c r="D386" s="220" t="s">
        <v>140</v>
      </c>
      <c r="E386" s="221" t="s">
        <v>645</v>
      </c>
      <c r="F386" s="222" t="s">
        <v>646</v>
      </c>
      <c r="G386" s="223" t="s">
        <v>143</v>
      </c>
      <c r="H386" s="224">
        <v>460</v>
      </c>
      <c r="I386" s="225"/>
      <c r="J386" s="226">
        <f>ROUND(I386*H386,2)</f>
        <v>0</v>
      </c>
      <c r="K386" s="222" t="s">
        <v>156</v>
      </c>
      <c r="L386" s="45"/>
      <c r="M386" s="227" t="s">
        <v>19</v>
      </c>
      <c r="N386" s="228" t="s">
        <v>45</v>
      </c>
      <c r="O386" s="85"/>
      <c r="P386" s="229">
        <f>O386*H386</f>
        <v>0</v>
      </c>
      <c r="Q386" s="229">
        <v>0</v>
      </c>
      <c r="R386" s="229">
        <f>Q386*H386</f>
        <v>0</v>
      </c>
      <c r="S386" s="229">
        <v>0</v>
      </c>
      <c r="T386" s="230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1" t="s">
        <v>233</v>
      </c>
      <c r="AT386" s="231" t="s">
        <v>140</v>
      </c>
      <c r="AU386" s="231" t="s">
        <v>85</v>
      </c>
      <c r="AY386" s="18" t="s">
        <v>139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18" t="s">
        <v>82</v>
      </c>
      <c r="BK386" s="232">
        <f>ROUND(I386*H386,2)</f>
        <v>0</v>
      </c>
      <c r="BL386" s="18" t="s">
        <v>233</v>
      </c>
      <c r="BM386" s="231" t="s">
        <v>647</v>
      </c>
    </row>
    <row r="387" s="2" customFormat="1">
      <c r="A387" s="39"/>
      <c r="B387" s="40"/>
      <c r="C387" s="41"/>
      <c r="D387" s="233" t="s">
        <v>146</v>
      </c>
      <c r="E387" s="41"/>
      <c r="F387" s="234" t="s">
        <v>648</v>
      </c>
      <c r="G387" s="41"/>
      <c r="H387" s="41"/>
      <c r="I387" s="137"/>
      <c r="J387" s="41"/>
      <c r="K387" s="41"/>
      <c r="L387" s="45"/>
      <c r="M387" s="235"/>
      <c r="N387" s="236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146</v>
      </c>
      <c r="AU387" s="18" t="s">
        <v>85</v>
      </c>
    </row>
    <row r="388" s="2" customFormat="1">
      <c r="A388" s="39"/>
      <c r="B388" s="40"/>
      <c r="C388" s="41"/>
      <c r="D388" s="233" t="s">
        <v>183</v>
      </c>
      <c r="E388" s="41"/>
      <c r="F388" s="260" t="s">
        <v>649</v>
      </c>
      <c r="G388" s="41"/>
      <c r="H388" s="41"/>
      <c r="I388" s="137"/>
      <c r="J388" s="41"/>
      <c r="K388" s="41"/>
      <c r="L388" s="45"/>
      <c r="M388" s="235"/>
      <c r="N388" s="236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183</v>
      </c>
      <c r="AU388" s="18" t="s">
        <v>85</v>
      </c>
    </row>
    <row r="389" s="13" customFormat="1">
      <c r="A389" s="13"/>
      <c r="B389" s="237"/>
      <c r="C389" s="238"/>
      <c r="D389" s="233" t="s">
        <v>147</v>
      </c>
      <c r="E389" s="239" t="s">
        <v>19</v>
      </c>
      <c r="F389" s="240" t="s">
        <v>650</v>
      </c>
      <c r="G389" s="238"/>
      <c r="H389" s="241">
        <v>460</v>
      </c>
      <c r="I389" s="242"/>
      <c r="J389" s="238"/>
      <c r="K389" s="238"/>
      <c r="L389" s="243"/>
      <c r="M389" s="244"/>
      <c r="N389" s="245"/>
      <c r="O389" s="245"/>
      <c r="P389" s="245"/>
      <c r="Q389" s="245"/>
      <c r="R389" s="245"/>
      <c r="S389" s="245"/>
      <c r="T389" s="24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7" t="s">
        <v>147</v>
      </c>
      <c r="AU389" s="247" t="s">
        <v>85</v>
      </c>
      <c r="AV389" s="13" t="s">
        <v>85</v>
      </c>
      <c r="AW389" s="13" t="s">
        <v>34</v>
      </c>
      <c r="AX389" s="13" t="s">
        <v>82</v>
      </c>
      <c r="AY389" s="247" t="s">
        <v>139</v>
      </c>
    </row>
    <row r="390" s="2" customFormat="1" ht="21.75" customHeight="1">
      <c r="A390" s="39"/>
      <c r="B390" s="40"/>
      <c r="C390" s="220" t="s">
        <v>651</v>
      </c>
      <c r="D390" s="220" t="s">
        <v>140</v>
      </c>
      <c r="E390" s="221" t="s">
        <v>652</v>
      </c>
      <c r="F390" s="222" t="s">
        <v>653</v>
      </c>
      <c r="G390" s="223" t="s">
        <v>180</v>
      </c>
      <c r="H390" s="224">
        <v>8</v>
      </c>
      <c r="I390" s="225"/>
      <c r="J390" s="226">
        <f>ROUND(I390*H390,2)</f>
        <v>0</v>
      </c>
      <c r="K390" s="222" t="s">
        <v>156</v>
      </c>
      <c r="L390" s="45"/>
      <c r="M390" s="227" t="s">
        <v>19</v>
      </c>
      <c r="N390" s="228" t="s">
        <v>45</v>
      </c>
      <c r="O390" s="85"/>
      <c r="P390" s="229">
        <f>O390*H390</f>
        <v>0</v>
      </c>
      <c r="Q390" s="229">
        <v>0</v>
      </c>
      <c r="R390" s="229">
        <f>Q390*H390</f>
        <v>0</v>
      </c>
      <c r="S390" s="229">
        <v>0</v>
      </c>
      <c r="T390" s="230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1" t="s">
        <v>233</v>
      </c>
      <c r="AT390" s="231" t="s">
        <v>140</v>
      </c>
      <c r="AU390" s="231" t="s">
        <v>85</v>
      </c>
      <c r="AY390" s="18" t="s">
        <v>139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8" t="s">
        <v>82</v>
      </c>
      <c r="BK390" s="232">
        <f>ROUND(I390*H390,2)</f>
        <v>0</v>
      </c>
      <c r="BL390" s="18" t="s">
        <v>233</v>
      </c>
      <c r="BM390" s="231" t="s">
        <v>654</v>
      </c>
    </row>
    <row r="391" s="2" customFormat="1">
      <c r="A391" s="39"/>
      <c r="B391" s="40"/>
      <c r="C391" s="41"/>
      <c r="D391" s="233" t="s">
        <v>146</v>
      </c>
      <c r="E391" s="41"/>
      <c r="F391" s="234" t="s">
        <v>655</v>
      </c>
      <c r="G391" s="41"/>
      <c r="H391" s="41"/>
      <c r="I391" s="137"/>
      <c r="J391" s="41"/>
      <c r="K391" s="41"/>
      <c r="L391" s="45"/>
      <c r="M391" s="235"/>
      <c r="N391" s="236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146</v>
      </c>
      <c r="AU391" s="18" t="s">
        <v>85</v>
      </c>
    </row>
    <row r="392" s="2" customFormat="1">
      <c r="A392" s="39"/>
      <c r="B392" s="40"/>
      <c r="C392" s="41"/>
      <c r="D392" s="233" t="s">
        <v>183</v>
      </c>
      <c r="E392" s="41"/>
      <c r="F392" s="260" t="s">
        <v>649</v>
      </c>
      <c r="G392" s="41"/>
      <c r="H392" s="41"/>
      <c r="I392" s="137"/>
      <c r="J392" s="41"/>
      <c r="K392" s="41"/>
      <c r="L392" s="45"/>
      <c r="M392" s="235"/>
      <c r="N392" s="236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183</v>
      </c>
      <c r="AU392" s="18" t="s">
        <v>85</v>
      </c>
    </row>
    <row r="393" s="13" customFormat="1">
      <c r="A393" s="13"/>
      <c r="B393" s="237"/>
      <c r="C393" s="238"/>
      <c r="D393" s="233" t="s">
        <v>147</v>
      </c>
      <c r="E393" s="239" t="s">
        <v>19</v>
      </c>
      <c r="F393" s="240" t="s">
        <v>656</v>
      </c>
      <c r="G393" s="238"/>
      <c r="H393" s="241">
        <v>8</v>
      </c>
      <c r="I393" s="242"/>
      <c r="J393" s="238"/>
      <c r="K393" s="238"/>
      <c r="L393" s="243"/>
      <c r="M393" s="244"/>
      <c r="N393" s="245"/>
      <c r="O393" s="245"/>
      <c r="P393" s="245"/>
      <c r="Q393" s="245"/>
      <c r="R393" s="245"/>
      <c r="S393" s="245"/>
      <c r="T393" s="24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7" t="s">
        <v>147</v>
      </c>
      <c r="AU393" s="247" t="s">
        <v>85</v>
      </c>
      <c r="AV393" s="13" t="s">
        <v>85</v>
      </c>
      <c r="AW393" s="13" t="s">
        <v>34</v>
      </c>
      <c r="AX393" s="13" t="s">
        <v>82</v>
      </c>
      <c r="AY393" s="247" t="s">
        <v>139</v>
      </c>
    </row>
    <row r="394" s="2" customFormat="1" ht="21.75" customHeight="1">
      <c r="A394" s="39"/>
      <c r="B394" s="40"/>
      <c r="C394" s="220" t="s">
        <v>657</v>
      </c>
      <c r="D394" s="220" t="s">
        <v>140</v>
      </c>
      <c r="E394" s="221" t="s">
        <v>658</v>
      </c>
      <c r="F394" s="222" t="s">
        <v>659</v>
      </c>
      <c r="G394" s="223" t="s">
        <v>180</v>
      </c>
      <c r="H394" s="224">
        <v>8</v>
      </c>
      <c r="I394" s="225"/>
      <c r="J394" s="226">
        <f>ROUND(I394*H394,2)</f>
        <v>0</v>
      </c>
      <c r="K394" s="222" t="s">
        <v>156</v>
      </c>
      <c r="L394" s="45"/>
      <c r="M394" s="227" t="s">
        <v>19</v>
      </c>
      <c r="N394" s="228" t="s">
        <v>45</v>
      </c>
      <c r="O394" s="85"/>
      <c r="P394" s="229">
        <f>O394*H394</f>
        <v>0</v>
      </c>
      <c r="Q394" s="229">
        <v>0</v>
      </c>
      <c r="R394" s="229">
        <f>Q394*H394</f>
        <v>0</v>
      </c>
      <c r="S394" s="229">
        <v>0</v>
      </c>
      <c r="T394" s="230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1" t="s">
        <v>233</v>
      </c>
      <c r="AT394" s="231" t="s">
        <v>140</v>
      </c>
      <c r="AU394" s="231" t="s">
        <v>85</v>
      </c>
      <c r="AY394" s="18" t="s">
        <v>139</v>
      </c>
      <c r="BE394" s="232">
        <f>IF(N394="základní",J394,0)</f>
        <v>0</v>
      </c>
      <c r="BF394" s="232">
        <f>IF(N394="snížená",J394,0)</f>
        <v>0</v>
      </c>
      <c r="BG394" s="232">
        <f>IF(N394="zákl. přenesená",J394,0)</f>
        <v>0</v>
      </c>
      <c r="BH394" s="232">
        <f>IF(N394="sníž. přenesená",J394,0)</f>
        <v>0</v>
      </c>
      <c r="BI394" s="232">
        <f>IF(N394="nulová",J394,0)</f>
        <v>0</v>
      </c>
      <c r="BJ394" s="18" t="s">
        <v>82</v>
      </c>
      <c r="BK394" s="232">
        <f>ROUND(I394*H394,2)</f>
        <v>0</v>
      </c>
      <c r="BL394" s="18" t="s">
        <v>233</v>
      </c>
      <c r="BM394" s="231" t="s">
        <v>660</v>
      </c>
    </row>
    <row r="395" s="2" customFormat="1">
      <c r="A395" s="39"/>
      <c r="B395" s="40"/>
      <c r="C395" s="41"/>
      <c r="D395" s="233" t="s">
        <v>146</v>
      </c>
      <c r="E395" s="41"/>
      <c r="F395" s="234" t="s">
        <v>661</v>
      </c>
      <c r="G395" s="41"/>
      <c r="H395" s="41"/>
      <c r="I395" s="137"/>
      <c r="J395" s="41"/>
      <c r="K395" s="41"/>
      <c r="L395" s="45"/>
      <c r="M395" s="235"/>
      <c r="N395" s="236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146</v>
      </c>
      <c r="AU395" s="18" t="s">
        <v>85</v>
      </c>
    </row>
    <row r="396" s="2" customFormat="1">
      <c r="A396" s="39"/>
      <c r="B396" s="40"/>
      <c r="C396" s="41"/>
      <c r="D396" s="233" t="s">
        <v>183</v>
      </c>
      <c r="E396" s="41"/>
      <c r="F396" s="260" t="s">
        <v>662</v>
      </c>
      <c r="G396" s="41"/>
      <c r="H396" s="41"/>
      <c r="I396" s="137"/>
      <c r="J396" s="41"/>
      <c r="K396" s="41"/>
      <c r="L396" s="45"/>
      <c r="M396" s="235"/>
      <c r="N396" s="236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183</v>
      </c>
      <c r="AU396" s="18" t="s">
        <v>85</v>
      </c>
    </row>
    <row r="397" s="13" customFormat="1">
      <c r="A397" s="13"/>
      <c r="B397" s="237"/>
      <c r="C397" s="238"/>
      <c r="D397" s="233" t="s">
        <v>147</v>
      </c>
      <c r="E397" s="239" t="s">
        <v>19</v>
      </c>
      <c r="F397" s="240" t="s">
        <v>656</v>
      </c>
      <c r="G397" s="238"/>
      <c r="H397" s="241">
        <v>8</v>
      </c>
      <c r="I397" s="242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7" t="s">
        <v>147</v>
      </c>
      <c r="AU397" s="247" t="s">
        <v>85</v>
      </c>
      <c r="AV397" s="13" t="s">
        <v>85</v>
      </c>
      <c r="AW397" s="13" t="s">
        <v>34</v>
      </c>
      <c r="AX397" s="13" t="s">
        <v>82</v>
      </c>
      <c r="AY397" s="247" t="s">
        <v>139</v>
      </c>
    </row>
    <row r="398" s="2" customFormat="1" ht="16.5" customHeight="1">
      <c r="A398" s="39"/>
      <c r="B398" s="40"/>
      <c r="C398" s="250" t="s">
        <v>663</v>
      </c>
      <c r="D398" s="250" t="s">
        <v>161</v>
      </c>
      <c r="E398" s="251" t="s">
        <v>664</v>
      </c>
      <c r="F398" s="252" t="s">
        <v>665</v>
      </c>
      <c r="G398" s="253" t="s">
        <v>180</v>
      </c>
      <c r="H398" s="254">
        <v>8</v>
      </c>
      <c r="I398" s="255"/>
      <c r="J398" s="256">
        <f>ROUND(I398*H398,2)</f>
        <v>0</v>
      </c>
      <c r="K398" s="252" t="s">
        <v>156</v>
      </c>
      <c r="L398" s="257"/>
      <c r="M398" s="258" t="s">
        <v>19</v>
      </c>
      <c r="N398" s="259" t="s">
        <v>45</v>
      </c>
      <c r="O398" s="85"/>
      <c r="P398" s="229">
        <f>O398*H398</f>
        <v>0</v>
      </c>
      <c r="Q398" s="229">
        <v>0.045999999999999999</v>
      </c>
      <c r="R398" s="229">
        <f>Q398*H398</f>
        <v>0.36799999999999999</v>
      </c>
      <c r="S398" s="229">
        <v>0</v>
      </c>
      <c r="T398" s="230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1" t="s">
        <v>284</v>
      </c>
      <c r="AT398" s="231" t="s">
        <v>161</v>
      </c>
      <c r="AU398" s="231" t="s">
        <v>85</v>
      </c>
      <c r="AY398" s="18" t="s">
        <v>139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18" t="s">
        <v>82</v>
      </c>
      <c r="BK398" s="232">
        <f>ROUND(I398*H398,2)</f>
        <v>0</v>
      </c>
      <c r="BL398" s="18" t="s">
        <v>284</v>
      </c>
      <c r="BM398" s="231" t="s">
        <v>666</v>
      </c>
    </row>
    <row r="399" s="2" customFormat="1">
      <c r="A399" s="39"/>
      <c r="B399" s="40"/>
      <c r="C399" s="41"/>
      <c r="D399" s="233" t="s">
        <v>146</v>
      </c>
      <c r="E399" s="41"/>
      <c r="F399" s="234" t="s">
        <v>665</v>
      </c>
      <c r="G399" s="41"/>
      <c r="H399" s="41"/>
      <c r="I399" s="137"/>
      <c r="J399" s="41"/>
      <c r="K399" s="41"/>
      <c r="L399" s="45"/>
      <c r="M399" s="235"/>
      <c r="N399" s="236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146</v>
      </c>
      <c r="AU399" s="18" t="s">
        <v>85</v>
      </c>
    </row>
    <row r="400" s="13" customFormat="1">
      <c r="A400" s="13"/>
      <c r="B400" s="237"/>
      <c r="C400" s="238"/>
      <c r="D400" s="233" t="s">
        <v>147</v>
      </c>
      <c r="E400" s="239" t="s">
        <v>19</v>
      </c>
      <c r="F400" s="240" t="s">
        <v>667</v>
      </c>
      <c r="G400" s="238"/>
      <c r="H400" s="241">
        <v>8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7" t="s">
        <v>147</v>
      </c>
      <c r="AU400" s="247" t="s">
        <v>85</v>
      </c>
      <c r="AV400" s="13" t="s">
        <v>85</v>
      </c>
      <c r="AW400" s="13" t="s">
        <v>34</v>
      </c>
      <c r="AX400" s="13" t="s">
        <v>82</v>
      </c>
      <c r="AY400" s="247" t="s">
        <v>139</v>
      </c>
    </row>
    <row r="401" s="2" customFormat="1" ht="21.75" customHeight="1">
      <c r="A401" s="39"/>
      <c r="B401" s="40"/>
      <c r="C401" s="220" t="s">
        <v>668</v>
      </c>
      <c r="D401" s="220" t="s">
        <v>140</v>
      </c>
      <c r="E401" s="221" t="s">
        <v>669</v>
      </c>
      <c r="F401" s="222" t="s">
        <v>670</v>
      </c>
      <c r="G401" s="223" t="s">
        <v>180</v>
      </c>
      <c r="H401" s="224">
        <v>8</v>
      </c>
      <c r="I401" s="225"/>
      <c r="J401" s="226">
        <f>ROUND(I401*H401,2)</f>
        <v>0</v>
      </c>
      <c r="K401" s="222" t="s">
        <v>156</v>
      </c>
      <c r="L401" s="45"/>
      <c r="M401" s="227" t="s">
        <v>19</v>
      </c>
      <c r="N401" s="228" t="s">
        <v>45</v>
      </c>
      <c r="O401" s="85"/>
      <c r="P401" s="229">
        <f>O401*H401</f>
        <v>0</v>
      </c>
      <c r="Q401" s="229">
        <v>0</v>
      </c>
      <c r="R401" s="229">
        <f>Q401*H401</f>
        <v>0</v>
      </c>
      <c r="S401" s="229">
        <v>0</v>
      </c>
      <c r="T401" s="230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1" t="s">
        <v>233</v>
      </c>
      <c r="AT401" s="231" t="s">
        <v>140</v>
      </c>
      <c r="AU401" s="231" t="s">
        <v>85</v>
      </c>
      <c r="AY401" s="18" t="s">
        <v>139</v>
      </c>
      <c r="BE401" s="232">
        <f>IF(N401="základní",J401,0)</f>
        <v>0</v>
      </c>
      <c r="BF401" s="232">
        <f>IF(N401="snížená",J401,0)</f>
        <v>0</v>
      </c>
      <c r="BG401" s="232">
        <f>IF(N401="zákl. přenesená",J401,0)</f>
        <v>0</v>
      </c>
      <c r="BH401" s="232">
        <f>IF(N401="sníž. přenesená",J401,0)</f>
        <v>0</v>
      </c>
      <c r="BI401" s="232">
        <f>IF(N401="nulová",J401,0)</f>
        <v>0</v>
      </c>
      <c r="BJ401" s="18" t="s">
        <v>82</v>
      </c>
      <c r="BK401" s="232">
        <f>ROUND(I401*H401,2)</f>
        <v>0</v>
      </c>
      <c r="BL401" s="18" t="s">
        <v>233</v>
      </c>
      <c r="BM401" s="231" t="s">
        <v>671</v>
      </c>
    </row>
    <row r="402" s="2" customFormat="1">
      <c r="A402" s="39"/>
      <c r="B402" s="40"/>
      <c r="C402" s="41"/>
      <c r="D402" s="233" t="s">
        <v>146</v>
      </c>
      <c r="E402" s="41"/>
      <c r="F402" s="234" t="s">
        <v>672</v>
      </c>
      <c r="G402" s="41"/>
      <c r="H402" s="41"/>
      <c r="I402" s="137"/>
      <c r="J402" s="41"/>
      <c r="K402" s="41"/>
      <c r="L402" s="45"/>
      <c r="M402" s="235"/>
      <c r="N402" s="236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146</v>
      </c>
      <c r="AU402" s="18" t="s">
        <v>85</v>
      </c>
    </row>
    <row r="403" s="2" customFormat="1">
      <c r="A403" s="39"/>
      <c r="B403" s="40"/>
      <c r="C403" s="41"/>
      <c r="D403" s="233" t="s">
        <v>183</v>
      </c>
      <c r="E403" s="41"/>
      <c r="F403" s="260" t="s">
        <v>649</v>
      </c>
      <c r="G403" s="41"/>
      <c r="H403" s="41"/>
      <c r="I403" s="137"/>
      <c r="J403" s="41"/>
      <c r="K403" s="41"/>
      <c r="L403" s="45"/>
      <c r="M403" s="235"/>
      <c r="N403" s="236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183</v>
      </c>
      <c r="AU403" s="18" t="s">
        <v>85</v>
      </c>
    </row>
    <row r="404" s="13" customFormat="1">
      <c r="A404" s="13"/>
      <c r="B404" s="237"/>
      <c r="C404" s="238"/>
      <c r="D404" s="233" t="s">
        <v>147</v>
      </c>
      <c r="E404" s="239" t="s">
        <v>19</v>
      </c>
      <c r="F404" s="240" t="s">
        <v>656</v>
      </c>
      <c r="G404" s="238"/>
      <c r="H404" s="241">
        <v>8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7" t="s">
        <v>147</v>
      </c>
      <c r="AU404" s="247" t="s">
        <v>85</v>
      </c>
      <c r="AV404" s="13" t="s">
        <v>85</v>
      </c>
      <c r="AW404" s="13" t="s">
        <v>34</v>
      </c>
      <c r="AX404" s="13" t="s">
        <v>82</v>
      </c>
      <c r="AY404" s="247" t="s">
        <v>139</v>
      </c>
    </row>
    <row r="405" s="2" customFormat="1" ht="21.75" customHeight="1">
      <c r="A405" s="39"/>
      <c r="B405" s="40"/>
      <c r="C405" s="220" t="s">
        <v>673</v>
      </c>
      <c r="D405" s="220" t="s">
        <v>140</v>
      </c>
      <c r="E405" s="221" t="s">
        <v>674</v>
      </c>
      <c r="F405" s="222" t="s">
        <v>675</v>
      </c>
      <c r="G405" s="223" t="s">
        <v>180</v>
      </c>
      <c r="H405" s="224">
        <v>8</v>
      </c>
      <c r="I405" s="225"/>
      <c r="J405" s="226">
        <f>ROUND(I405*H405,2)</f>
        <v>0</v>
      </c>
      <c r="K405" s="222" t="s">
        <v>156</v>
      </c>
      <c r="L405" s="45"/>
      <c r="M405" s="227" t="s">
        <v>19</v>
      </c>
      <c r="N405" s="228" t="s">
        <v>45</v>
      </c>
      <c r="O405" s="85"/>
      <c r="P405" s="229">
        <f>O405*H405</f>
        <v>0</v>
      </c>
      <c r="Q405" s="229">
        <v>0</v>
      </c>
      <c r="R405" s="229">
        <f>Q405*H405</f>
        <v>0</v>
      </c>
      <c r="S405" s="229">
        <v>0</v>
      </c>
      <c r="T405" s="230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1" t="s">
        <v>233</v>
      </c>
      <c r="AT405" s="231" t="s">
        <v>140</v>
      </c>
      <c r="AU405" s="231" t="s">
        <v>85</v>
      </c>
      <c r="AY405" s="18" t="s">
        <v>139</v>
      </c>
      <c r="BE405" s="232">
        <f>IF(N405="základní",J405,0)</f>
        <v>0</v>
      </c>
      <c r="BF405" s="232">
        <f>IF(N405="snížená",J405,0)</f>
        <v>0</v>
      </c>
      <c r="BG405" s="232">
        <f>IF(N405="zákl. přenesená",J405,0)</f>
        <v>0</v>
      </c>
      <c r="BH405" s="232">
        <f>IF(N405="sníž. přenesená",J405,0)</f>
        <v>0</v>
      </c>
      <c r="BI405" s="232">
        <f>IF(N405="nulová",J405,0)</f>
        <v>0</v>
      </c>
      <c r="BJ405" s="18" t="s">
        <v>82</v>
      </c>
      <c r="BK405" s="232">
        <f>ROUND(I405*H405,2)</f>
        <v>0</v>
      </c>
      <c r="BL405" s="18" t="s">
        <v>233</v>
      </c>
      <c r="BM405" s="231" t="s">
        <v>676</v>
      </c>
    </row>
    <row r="406" s="2" customFormat="1">
      <c r="A406" s="39"/>
      <c r="B406" s="40"/>
      <c r="C406" s="41"/>
      <c r="D406" s="233" t="s">
        <v>146</v>
      </c>
      <c r="E406" s="41"/>
      <c r="F406" s="234" t="s">
        <v>677</v>
      </c>
      <c r="G406" s="41"/>
      <c r="H406" s="41"/>
      <c r="I406" s="137"/>
      <c r="J406" s="41"/>
      <c r="K406" s="41"/>
      <c r="L406" s="45"/>
      <c r="M406" s="235"/>
      <c r="N406" s="236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146</v>
      </c>
      <c r="AU406" s="18" t="s">
        <v>85</v>
      </c>
    </row>
    <row r="407" s="2" customFormat="1">
      <c r="A407" s="39"/>
      <c r="B407" s="40"/>
      <c r="C407" s="41"/>
      <c r="D407" s="233" t="s">
        <v>183</v>
      </c>
      <c r="E407" s="41"/>
      <c r="F407" s="260" t="s">
        <v>662</v>
      </c>
      <c r="G407" s="41"/>
      <c r="H407" s="41"/>
      <c r="I407" s="137"/>
      <c r="J407" s="41"/>
      <c r="K407" s="41"/>
      <c r="L407" s="45"/>
      <c r="M407" s="235"/>
      <c r="N407" s="236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183</v>
      </c>
      <c r="AU407" s="18" t="s">
        <v>85</v>
      </c>
    </row>
    <row r="408" s="13" customFormat="1">
      <c r="A408" s="13"/>
      <c r="B408" s="237"/>
      <c r="C408" s="238"/>
      <c r="D408" s="233" t="s">
        <v>147</v>
      </c>
      <c r="E408" s="239" t="s">
        <v>19</v>
      </c>
      <c r="F408" s="240" t="s">
        <v>656</v>
      </c>
      <c r="G408" s="238"/>
      <c r="H408" s="241">
        <v>8</v>
      </c>
      <c r="I408" s="242"/>
      <c r="J408" s="238"/>
      <c r="K408" s="238"/>
      <c r="L408" s="243"/>
      <c r="M408" s="244"/>
      <c r="N408" s="245"/>
      <c r="O408" s="245"/>
      <c r="P408" s="245"/>
      <c r="Q408" s="245"/>
      <c r="R408" s="245"/>
      <c r="S408" s="245"/>
      <c r="T408" s="24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7" t="s">
        <v>147</v>
      </c>
      <c r="AU408" s="247" t="s">
        <v>85</v>
      </c>
      <c r="AV408" s="13" t="s">
        <v>85</v>
      </c>
      <c r="AW408" s="13" t="s">
        <v>34</v>
      </c>
      <c r="AX408" s="13" t="s">
        <v>82</v>
      </c>
      <c r="AY408" s="247" t="s">
        <v>139</v>
      </c>
    </row>
    <row r="409" s="2" customFormat="1" ht="16.5" customHeight="1">
      <c r="A409" s="39"/>
      <c r="B409" s="40"/>
      <c r="C409" s="250" t="s">
        <v>678</v>
      </c>
      <c r="D409" s="250" t="s">
        <v>161</v>
      </c>
      <c r="E409" s="251" t="s">
        <v>679</v>
      </c>
      <c r="F409" s="252" t="s">
        <v>680</v>
      </c>
      <c r="G409" s="253" t="s">
        <v>180</v>
      </c>
      <c r="H409" s="254">
        <v>8</v>
      </c>
      <c r="I409" s="255"/>
      <c r="J409" s="256">
        <f>ROUND(I409*H409,2)</f>
        <v>0</v>
      </c>
      <c r="K409" s="252" t="s">
        <v>156</v>
      </c>
      <c r="L409" s="257"/>
      <c r="M409" s="258" t="s">
        <v>19</v>
      </c>
      <c r="N409" s="259" t="s">
        <v>45</v>
      </c>
      <c r="O409" s="85"/>
      <c r="P409" s="229">
        <f>O409*H409</f>
        <v>0</v>
      </c>
      <c r="Q409" s="229">
        <v>0.080000000000000002</v>
      </c>
      <c r="R409" s="229">
        <f>Q409*H409</f>
        <v>0.64000000000000001</v>
      </c>
      <c r="S409" s="229">
        <v>0</v>
      </c>
      <c r="T409" s="230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1" t="s">
        <v>284</v>
      </c>
      <c r="AT409" s="231" t="s">
        <v>161</v>
      </c>
      <c r="AU409" s="231" t="s">
        <v>85</v>
      </c>
      <c r="AY409" s="18" t="s">
        <v>139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8" t="s">
        <v>82</v>
      </c>
      <c r="BK409" s="232">
        <f>ROUND(I409*H409,2)</f>
        <v>0</v>
      </c>
      <c r="BL409" s="18" t="s">
        <v>284</v>
      </c>
      <c r="BM409" s="231" t="s">
        <v>681</v>
      </c>
    </row>
    <row r="410" s="2" customFormat="1">
      <c r="A410" s="39"/>
      <c r="B410" s="40"/>
      <c r="C410" s="41"/>
      <c r="D410" s="233" t="s">
        <v>146</v>
      </c>
      <c r="E410" s="41"/>
      <c r="F410" s="234" t="s">
        <v>680</v>
      </c>
      <c r="G410" s="41"/>
      <c r="H410" s="41"/>
      <c r="I410" s="137"/>
      <c r="J410" s="41"/>
      <c r="K410" s="41"/>
      <c r="L410" s="45"/>
      <c r="M410" s="235"/>
      <c r="N410" s="236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146</v>
      </c>
      <c r="AU410" s="18" t="s">
        <v>85</v>
      </c>
    </row>
    <row r="411" s="13" customFormat="1">
      <c r="A411" s="13"/>
      <c r="B411" s="237"/>
      <c r="C411" s="238"/>
      <c r="D411" s="233" t="s">
        <v>147</v>
      </c>
      <c r="E411" s="239" t="s">
        <v>19</v>
      </c>
      <c r="F411" s="240" t="s">
        <v>667</v>
      </c>
      <c r="G411" s="238"/>
      <c r="H411" s="241">
        <v>8</v>
      </c>
      <c r="I411" s="242"/>
      <c r="J411" s="238"/>
      <c r="K411" s="238"/>
      <c r="L411" s="243"/>
      <c r="M411" s="244"/>
      <c r="N411" s="245"/>
      <c r="O411" s="245"/>
      <c r="P411" s="245"/>
      <c r="Q411" s="245"/>
      <c r="R411" s="245"/>
      <c r="S411" s="245"/>
      <c r="T411" s="24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7" t="s">
        <v>147</v>
      </c>
      <c r="AU411" s="247" t="s">
        <v>85</v>
      </c>
      <c r="AV411" s="13" t="s">
        <v>85</v>
      </c>
      <c r="AW411" s="13" t="s">
        <v>34</v>
      </c>
      <c r="AX411" s="13" t="s">
        <v>82</v>
      </c>
      <c r="AY411" s="247" t="s">
        <v>139</v>
      </c>
    </row>
    <row r="412" s="2" customFormat="1" ht="21.75" customHeight="1">
      <c r="A412" s="39"/>
      <c r="B412" s="40"/>
      <c r="C412" s="220" t="s">
        <v>682</v>
      </c>
      <c r="D412" s="220" t="s">
        <v>140</v>
      </c>
      <c r="E412" s="221" t="s">
        <v>683</v>
      </c>
      <c r="F412" s="222" t="s">
        <v>684</v>
      </c>
      <c r="G412" s="223" t="s">
        <v>143</v>
      </c>
      <c r="H412" s="224">
        <v>21</v>
      </c>
      <c r="I412" s="225"/>
      <c r="J412" s="226">
        <f>ROUND(I412*H412,2)</f>
        <v>0</v>
      </c>
      <c r="K412" s="222" t="s">
        <v>156</v>
      </c>
      <c r="L412" s="45"/>
      <c r="M412" s="227" t="s">
        <v>19</v>
      </c>
      <c r="N412" s="228" t="s">
        <v>45</v>
      </c>
      <c r="O412" s="85"/>
      <c r="P412" s="229">
        <f>O412*H412</f>
        <v>0</v>
      </c>
      <c r="Q412" s="229">
        <v>0</v>
      </c>
      <c r="R412" s="229">
        <f>Q412*H412</f>
        <v>0</v>
      </c>
      <c r="S412" s="229">
        <v>0</v>
      </c>
      <c r="T412" s="230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1" t="s">
        <v>233</v>
      </c>
      <c r="AT412" s="231" t="s">
        <v>140</v>
      </c>
      <c r="AU412" s="231" t="s">
        <v>85</v>
      </c>
      <c r="AY412" s="18" t="s">
        <v>139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8" t="s">
        <v>82</v>
      </c>
      <c r="BK412" s="232">
        <f>ROUND(I412*H412,2)</f>
        <v>0</v>
      </c>
      <c r="BL412" s="18" t="s">
        <v>233</v>
      </c>
      <c r="BM412" s="231" t="s">
        <v>685</v>
      </c>
    </row>
    <row r="413" s="2" customFormat="1">
      <c r="A413" s="39"/>
      <c r="B413" s="40"/>
      <c r="C413" s="41"/>
      <c r="D413" s="233" t="s">
        <v>146</v>
      </c>
      <c r="E413" s="41"/>
      <c r="F413" s="234" t="s">
        <v>686</v>
      </c>
      <c r="G413" s="41"/>
      <c r="H413" s="41"/>
      <c r="I413" s="137"/>
      <c r="J413" s="41"/>
      <c r="K413" s="41"/>
      <c r="L413" s="45"/>
      <c r="M413" s="235"/>
      <c r="N413" s="236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146</v>
      </c>
      <c r="AU413" s="18" t="s">
        <v>85</v>
      </c>
    </row>
    <row r="414" s="2" customFormat="1">
      <c r="A414" s="39"/>
      <c r="B414" s="40"/>
      <c r="C414" s="41"/>
      <c r="D414" s="233" t="s">
        <v>183</v>
      </c>
      <c r="E414" s="41"/>
      <c r="F414" s="260" t="s">
        <v>649</v>
      </c>
      <c r="G414" s="41"/>
      <c r="H414" s="41"/>
      <c r="I414" s="137"/>
      <c r="J414" s="41"/>
      <c r="K414" s="41"/>
      <c r="L414" s="45"/>
      <c r="M414" s="235"/>
      <c r="N414" s="236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183</v>
      </c>
      <c r="AU414" s="18" t="s">
        <v>85</v>
      </c>
    </row>
    <row r="415" s="13" customFormat="1">
      <c r="A415" s="13"/>
      <c r="B415" s="237"/>
      <c r="C415" s="238"/>
      <c r="D415" s="233" t="s">
        <v>147</v>
      </c>
      <c r="E415" s="239" t="s">
        <v>19</v>
      </c>
      <c r="F415" s="240" t="s">
        <v>687</v>
      </c>
      <c r="G415" s="238"/>
      <c r="H415" s="241">
        <v>21</v>
      </c>
      <c r="I415" s="242"/>
      <c r="J415" s="238"/>
      <c r="K415" s="238"/>
      <c r="L415" s="243"/>
      <c r="M415" s="244"/>
      <c r="N415" s="245"/>
      <c r="O415" s="245"/>
      <c r="P415" s="245"/>
      <c r="Q415" s="245"/>
      <c r="R415" s="245"/>
      <c r="S415" s="245"/>
      <c r="T415" s="24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7" t="s">
        <v>147</v>
      </c>
      <c r="AU415" s="247" t="s">
        <v>85</v>
      </c>
      <c r="AV415" s="13" t="s">
        <v>85</v>
      </c>
      <c r="AW415" s="13" t="s">
        <v>34</v>
      </c>
      <c r="AX415" s="13" t="s">
        <v>82</v>
      </c>
      <c r="AY415" s="247" t="s">
        <v>139</v>
      </c>
    </row>
    <row r="416" s="2" customFormat="1" ht="21.75" customHeight="1">
      <c r="A416" s="39"/>
      <c r="B416" s="40"/>
      <c r="C416" s="220" t="s">
        <v>688</v>
      </c>
      <c r="D416" s="220" t="s">
        <v>140</v>
      </c>
      <c r="E416" s="221" t="s">
        <v>689</v>
      </c>
      <c r="F416" s="222" t="s">
        <v>690</v>
      </c>
      <c r="G416" s="223" t="s">
        <v>180</v>
      </c>
      <c r="H416" s="224">
        <v>160</v>
      </c>
      <c r="I416" s="225"/>
      <c r="J416" s="226">
        <f>ROUND(I416*H416,2)</f>
        <v>0</v>
      </c>
      <c r="K416" s="222" t="s">
        <v>156</v>
      </c>
      <c r="L416" s="45"/>
      <c r="M416" s="227" t="s">
        <v>19</v>
      </c>
      <c r="N416" s="228" t="s">
        <v>45</v>
      </c>
      <c r="O416" s="85"/>
      <c r="P416" s="229">
        <f>O416*H416</f>
        <v>0</v>
      </c>
      <c r="Q416" s="229">
        <v>0</v>
      </c>
      <c r="R416" s="229">
        <f>Q416*H416</f>
        <v>0</v>
      </c>
      <c r="S416" s="229">
        <v>0</v>
      </c>
      <c r="T416" s="230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1" t="s">
        <v>233</v>
      </c>
      <c r="AT416" s="231" t="s">
        <v>140</v>
      </c>
      <c r="AU416" s="231" t="s">
        <v>85</v>
      </c>
      <c r="AY416" s="18" t="s">
        <v>139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18" t="s">
        <v>82</v>
      </c>
      <c r="BK416" s="232">
        <f>ROUND(I416*H416,2)</f>
        <v>0</v>
      </c>
      <c r="BL416" s="18" t="s">
        <v>233</v>
      </c>
      <c r="BM416" s="231" t="s">
        <v>691</v>
      </c>
    </row>
    <row r="417" s="2" customFormat="1">
      <c r="A417" s="39"/>
      <c r="B417" s="40"/>
      <c r="C417" s="41"/>
      <c r="D417" s="233" t="s">
        <v>146</v>
      </c>
      <c r="E417" s="41"/>
      <c r="F417" s="234" t="s">
        <v>692</v>
      </c>
      <c r="G417" s="41"/>
      <c r="H417" s="41"/>
      <c r="I417" s="137"/>
      <c r="J417" s="41"/>
      <c r="K417" s="41"/>
      <c r="L417" s="45"/>
      <c r="M417" s="235"/>
      <c r="N417" s="236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146</v>
      </c>
      <c r="AU417" s="18" t="s">
        <v>85</v>
      </c>
    </row>
    <row r="418" s="2" customFormat="1">
      <c r="A418" s="39"/>
      <c r="B418" s="40"/>
      <c r="C418" s="41"/>
      <c r="D418" s="233" t="s">
        <v>183</v>
      </c>
      <c r="E418" s="41"/>
      <c r="F418" s="260" t="s">
        <v>693</v>
      </c>
      <c r="G418" s="41"/>
      <c r="H418" s="41"/>
      <c r="I418" s="137"/>
      <c r="J418" s="41"/>
      <c r="K418" s="41"/>
      <c r="L418" s="45"/>
      <c r="M418" s="235"/>
      <c r="N418" s="236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183</v>
      </c>
      <c r="AU418" s="18" t="s">
        <v>85</v>
      </c>
    </row>
    <row r="419" s="13" customFormat="1">
      <c r="A419" s="13"/>
      <c r="B419" s="237"/>
      <c r="C419" s="238"/>
      <c r="D419" s="233" t="s">
        <v>147</v>
      </c>
      <c r="E419" s="239" t="s">
        <v>19</v>
      </c>
      <c r="F419" s="240" t="s">
        <v>694</v>
      </c>
      <c r="G419" s="238"/>
      <c r="H419" s="241">
        <v>160</v>
      </c>
      <c r="I419" s="242"/>
      <c r="J419" s="238"/>
      <c r="K419" s="238"/>
      <c r="L419" s="243"/>
      <c r="M419" s="244"/>
      <c r="N419" s="245"/>
      <c r="O419" s="245"/>
      <c r="P419" s="245"/>
      <c r="Q419" s="245"/>
      <c r="R419" s="245"/>
      <c r="S419" s="245"/>
      <c r="T419" s="24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7" t="s">
        <v>147</v>
      </c>
      <c r="AU419" s="247" t="s">
        <v>85</v>
      </c>
      <c r="AV419" s="13" t="s">
        <v>85</v>
      </c>
      <c r="AW419" s="13" t="s">
        <v>34</v>
      </c>
      <c r="AX419" s="13" t="s">
        <v>82</v>
      </c>
      <c r="AY419" s="247" t="s">
        <v>139</v>
      </c>
    </row>
    <row r="420" s="2" customFormat="1" ht="21.75" customHeight="1">
      <c r="A420" s="39"/>
      <c r="B420" s="40"/>
      <c r="C420" s="220" t="s">
        <v>695</v>
      </c>
      <c r="D420" s="220" t="s">
        <v>140</v>
      </c>
      <c r="E420" s="221" t="s">
        <v>696</v>
      </c>
      <c r="F420" s="222" t="s">
        <v>697</v>
      </c>
      <c r="G420" s="223" t="s">
        <v>180</v>
      </c>
      <c r="H420" s="224">
        <v>80</v>
      </c>
      <c r="I420" s="225"/>
      <c r="J420" s="226">
        <f>ROUND(I420*H420,2)</f>
        <v>0</v>
      </c>
      <c r="K420" s="222" t="s">
        <v>156</v>
      </c>
      <c r="L420" s="45"/>
      <c r="M420" s="227" t="s">
        <v>19</v>
      </c>
      <c r="N420" s="228" t="s">
        <v>45</v>
      </c>
      <c r="O420" s="85"/>
      <c r="P420" s="229">
        <f>O420*H420</f>
        <v>0</v>
      </c>
      <c r="Q420" s="229">
        <v>0</v>
      </c>
      <c r="R420" s="229">
        <f>Q420*H420</f>
        <v>0</v>
      </c>
      <c r="S420" s="229">
        <v>0</v>
      </c>
      <c r="T420" s="230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1" t="s">
        <v>233</v>
      </c>
      <c r="AT420" s="231" t="s">
        <v>140</v>
      </c>
      <c r="AU420" s="231" t="s">
        <v>85</v>
      </c>
      <c r="AY420" s="18" t="s">
        <v>139</v>
      </c>
      <c r="BE420" s="232">
        <f>IF(N420="základní",J420,0)</f>
        <v>0</v>
      </c>
      <c r="BF420" s="232">
        <f>IF(N420="snížená",J420,0)</f>
        <v>0</v>
      </c>
      <c r="BG420" s="232">
        <f>IF(N420="zákl. přenesená",J420,0)</f>
        <v>0</v>
      </c>
      <c r="BH420" s="232">
        <f>IF(N420="sníž. přenesená",J420,0)</f>
        <v>0</v>
      </c>
      <c r="BI420" s="232">
        <f>IF(N420="nulová",J420,0)</f>
        <v>0</v>
      </c>
      <c r="BJ420" s="18" t="s">
        <v>82</v>
      </c>
      <c r="BK420" s="232">
        <f>ROUND(I420*H420,2)</f>
        <v>0</v>
      </c>
      <c r="BL420" s="18" t="s">
        <v>233</v>
      </c>
      <c r="BM420" s="231" t="s">
        <v>698</v>
      </c>
    </row>
    <row r="421" s="2" customFormat="1">
      <c r="A421" s="39"/>
      <c r="B421" s="40"/>
      <c r="C421" s="41"/>
      <c r="D421" s="233" t="s">
        <v>146</v>
      </c>
      <c r="E421" s="41"/>
      <c r="F421" s="234" t="s">
        <v>699</v>
      </c>
      <c r="G421" s="41"/>
      <c r="H421" s="41"/>
      <c r="I421" s="137"/>
      <c r="J421" s="41"/>
      <c r="K421" s="41"/>
      <c r="L421" s="45"/>
      <c r="M421" s="235"/>
      <c r="N421" s="236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146</v>
      </c>
      <c r="AU421" s="18" t="s">
        <v>85</v>
      </c>
    </row>
    <row r="422" s="2" customFormat="1">
      <c r="A422" s="39"/>
      <c r="B422" s="40"/>
      <c r="C422" s="41"/>
      <c r="D422" s="233" t="s">
        <v>183</v>
      </c>
      <c r="E422" s="41"/>
      <c r="F422" s="260" t="s">
        <v>693</v>
      </c>
      <c r="G422" s="41"/>
      <c r="H422" s="41"/>
      <c r="I422" s="137"/>
      <c r="J422" s="41"/>
      <c r="K422" s="41"/>
      <c r="L422" s="45"/>
      <c r="M422" s="235"/>
      <c r="N422" s="236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183</v>
      </c>
      <c r="AU422" s="18" t="s">
        <v>85</v>
      </c>
    </row>
    <row r="423" s="13" customFormat="1">
      <c r="A423" s="13"/>
      <c r="B423" s="237"/>
      <c r="C423" s="238"/>
      <c r="D423" s="233" t="s">
        <v>147</v>
      </c>
      <c r="E423" s="239" t="s">
        <v>19</v>
      </c>
      <c r="F423" s="240" t="s">
        <v>700</v>
      </c>
      <c r="G423" s="238"/>
      <c r="H423" s="241">
        <v>80</v>
      </c>
      <c r="I423" s="242"/>
      <c r="J423" s="238"/>
      <c r="K423" s="238"/>
      <c r="L423" s="243"/>
      <c r="M423" s="244"/>
      <c r="N423" s="245"/>
      <c r="O423" s="245"/>
      <c r="P423" s="245"/>
      <c r="Q423" s="245"/>
      <c r="R423" s="245"/>
      <c r="S423" s="245"/>
      <c r="T423" s="24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7" t="s">
        <v>147</v>
      </c>
      <c r="AU423" s="247" t="s">
        <v>85</v>
      </c>
      <c r="AV423" s="13" t="s">
        <v>85</v>
      </c>
      <c r="AW423" s="13" t="s">
        <v>34</v>
      </c>
      <c r="AX423" s="13" t="s">
        <v>82</v>
      </c>
      <c r="AY423" s="247" t="s">
        <v>139</v>
      </c>
    </row>
    <row r="424" s="2" customFormat="1" ht="21.75" customHeight="1">
      <c r="A424" s="39"/>
      <c r="B424" s="40"/>
      <c r="C424" s="220" t="s">
        <v>701</v>
      </c>
      <c r="D424" s="220" t="s">
        <v>140</v>
      </c>
      <c r="E424" s="221" t="s">
        <v>702</v>
      </c>
      <c r="F424" s="222" t="s">
        <v>703</v>
      </c>
      <c r="G424" s="223" t="s">
        <v>180</v>
      </c>
      <c r="H424" s="224">
        <v>240</v>
      </c>
      <c r="I424" s="225"/>
      <c r="J424" s="226">
        <f>ROUND(I424*H424,2)</f>
        <v>0</v>
      </c>
      <c r="K424" s="222" t="s">
        <v>156</v>
      </c>
      <c r="L424" s="45"/>
      <c r="M424" s="227" t="s">
        <v>19</v>
      </c>
      <c r="N424" s="228" t="s">
        <v>45</v>
      </c>
      <c r="O424" s="85"/>
      <c r="P424" s="229">
        <f>O424*H424</f>
        <v>0</v>
      </c>
      <c r="Q424" s="229">
        <v>0.156</v>
      </c>
      <c r="R424" s="229">
        <f>Q424*H424</f>
        <v>37.439999999999998</v>
      </c>
      <c r="S424" s="229">
        <v>0</v>
      </c>
      <c r="T424" s="230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1" t="s">
        <v>233</v>
      </c>
      <c r="AT424" s="231" t="s">
        <v>140</v>
      </c>
      <c r="AU424" s="231" t="s">
        <v>85</v>
      </c>
      <c r="AY424" s="18" t="s">
        <v>139</v>
      </c>
      <c r="BE424" s="232">
        <f>IF(N424="základní",J424,0)</f>
        <v>0</v>
      </c>
      <c r="BF424" s="232">
        <f>IF(N424="snížená",J424,0)</f>
        <v>0</v>
      </c>
      <c r="BG424" s="232">
        <f>IF(N424="zákl. přenesená",J424,0)</f>
        <v>0</v>
      </c>
      <c r="BH424" s="232">
        <f>IF(N424="sníž. přenesená",J424,0)</f>
        <v>0</v>
      </c>
      <c r="BI424" s="232">
        <f>IF(N424="nulová",J424,0)</f>
        <v>0</v>
      </c>
      <c r="BJ424" s="18" t="s">
        <v>82</v>
      </c>
      <c r="BK424" s="232">
        <f>ROUND(I424*H424,2)</f>
        <v>0</v>
      </c>
      <c r="BL424" s="18" t="s">
        <v>233</v>
      </c>
      <c r="BM424" s="231" t="s">
        <v>704</v>
      </c>
    </row>
    <row r="425" s="2" customFormat="1">
      <c r="A425" s="39"/>
      <c r="B425" s="40"/>
      <c r="C425" s="41"/>
      <c r="D425" s="233" t="s">
        <v>146</v>
      </c>
      <c r="E425" s="41"/>
      <c r="F425" s="234" t="s">
        <v>705</v>
      </c>
      <c r="G425" s="41"/>
      <c r="H425" s="41"/>
      <c r="I425" s="137"/>
      <c r="J425" s="41"/>
      <c r="K425" s="41"/>
      <c r="L425" s="45"/>
      <c r="M425" s="235"/>
      <c r="N425" s="236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146</v>
      </c>
      <c r="AU425" s="18" t="s">
        <v>85</v>
      </c>
    </row>
    <row r="426" s="2" customFormat="1">
      <c r="A426" s="39"/>
      <c r="B426" s="40"/>
      <c r="C426" s="41"/>
      <c r="D426" s="233" t="s">
        <v>183</v>
      </c>
      <c r="E426" s="41"/>
      <c r="F426" s="260" t="s">
        <v>706</v>
      </c>
      <c r="G426" s="41"/>
      <c r="H426" s="41"/>
      <c r="I426" s="137"/>
      <c r="J426" s="41"/>
      <c r="K426" s="41"/>
      <c r="L426" s="45"/>
      <c r="M426" s="235"/>
      <c r="N426" s="236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183</v>
      </c>
      <c r="AU426" s="18" t="s">
        <v>85</v>
      </c>
    </row>
    <row r="427" s="13" customFormat="1">
      <c r="A427" s="13"/>
      <c r="B427" s="237"/>
      <c r="C427" s="238"/>
      <c r="D427" s="233" t="s">
        <v>147</v>
      </c>
      <c r="E427" s="239" t="s">
        <v>19</v>
      </c>
      <c r="F427" s="240" t="s">
        <v>707</v>
      </c>
      <c r="G427" s="238"/>
      <c r="H427" s="241">
        <v>240</v>
      </c>
      <c r="I427" s="242"/>
      <c r="J427" s="238"/>
      <c r="K427" s="238"/>
      <c r="L427" s="243"/>
      <c r="M427" s="244"/>
      <c r="N427" s="245"/>
      <c r="O427" s="245"/>
      <c r="P427" s="245"/>
      <c r="Q427" s="245"/>
      <c r="R427" s="245"/>
      <c r="S427" s="245"/>
      <c r="T427" s="24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7" t="s">
        <v>147</v>
      </c>
      <c r="AU427" s="247" t="s">
        <v>85</v>
      </c>
      <c r="AV427" s="13" t="s">
        <v>85</v>
      </c>
      <c r="AW427" s="13" t="s">
        <v>34</v>
      </c>
      <c r="AX427" s="13" t="s">
        <v>82</v>
      </c>
      <c r="AY427" s="247" t="s">
        <v>139</v>
      </c>
    </row>
    <row r="428" s="2" customFormat="1" ht="16.5" customHeight="1">
      <c r="A428" s="39"/>
      <c r="B428" s="40"/>
      <c r="C428" s="250" t="s">
        <v>708</v>
      </c>
      <c r="D428" s="250" t="s">
        <v>161</v>
      </c>
      <c r="E428" s="251" t="s">
        <v>709</v>
      </c>
      <c r="F428" s="252" t="s">
        <v>710</v>
      </c>
      <c r="G428" s="253" t="s">
        <v>180</v>
      </c>
      <c r="H428" s="254">
        <v>480</v>
      </c>
      <c r="I428" s="255"/>
      <c r="J428" s="256">
        <f>ROUND(I428*H428,2)</f>
        <v>0</v>
      </c>
      <c r="K428" s="252" t="s">
        <v>156</v>
      </c>
      <c r="L428" s="257"/>
      <c r="M428" s="258" t="s">
        <v>19</v>
      </c>
      <c r="N428" s="259" t="s">
        <v>45</v>
      </c>
      <c r="O428" s="85"/>
      <c r="P428" s="229">
        <f>O428*H428</f>
        <v>0</v>
      </c>
      <c r="Q428" s="229">
        <v>2.0000000000000002E-05</v>
      </c>
      <c r="R428" s="229">
        <f>Q428*H428</f>
        <v>0.0096000000000000009</v>
      </c>
      <c r="S428" s="229">
        <v>0</v>
      </c>
      <c r="T428" s="230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1" t="s">
        <v>284</v>
      </c>
      <c r="AT428" s="231" t="s">
        <v>161</v>
      </c>
      <c r="AU428" s="231" t="s">
        <v>85</v>
      </c>
      <c r="AY428" s="18" t="s">
        <v>139</v>
      </c>
      <c r="BE428" s="232">
        <f>IF(N428="základní",J428,0)</f>
        <v>0</v>
      </c>
      <c r="BF428" s="232">
        <f>IF(N428="snížená",J428,0)</f>
        <v>0</v>
      </c>
      <c r="BG428" s="232">
        <f>IF(N428="zákl. přenesená",J428,0)</f>
        <v>0</v>
      </c>
      <c r="BH428" s="232">
        <f>IF(N428="sníž. přenesená",J428,0)</f>
        <v>0</v>
      </c>
      <c r="BI428" s="232">
        <f>IF(N428="nulová",J428,0)</f>
        <v>0</v>
      </c>
      <c r="BJ428" s="18" t="s">
        <v>82</v>
      </c>
      <c r="BK428" s="232">
        <f>ROUND(I428*H428,2)</f>
        <v>0</v>
      </c>
      <c r="BL428" s="18" t="s">
        <v>284</v>
      </c>
      <c r="BM428" s="231" t="s">
        <v>711</v>
      </c>
    </row>
    <row r="429" s="2" customFormat="1">
      <c r="A429" s="39"/>
      <c r="B429" s="40"/>
      <c r="C429" s="41"/>
      <c r="D429" s="233" t="s">
        <v>146</v>
      </c>
      <c r="E429" s="41"/>
      <c r="F429" s="234" t="s">
        <v>710</v>
      </c>
      <c r="G429" s="41"/>
      <c r="H429" s="41"/>
      <c r="I429" s="137"/>
      <c r="J429" s="41"/>
      <c r="K429" s="41"/>
      <c r="L429" s="45"/>
      <c r="M429" s="235"/>
      <c r="N429" s="236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146</v>
      </c>
      <c r="AU429" s="18" t="s">
        <v>85</v>
      </c>
    </row>
    <row r="430" s="13" customFormat="1">
      <c r="A430" s="13"/>
      <c r="B430" s="237"/>
      <c r="C430" s="238"/>
      <c r="D430" s="233" t="s">
        <v>147</v>
      </c>
      <c r="E430" s="239" t="s">
        <v>19</v>
      </c>
      <c r="F430" s="240" t="s">
        <v>712</v>
      </c>
      <c r="G430" s="238"/>
      <c r="H430" s="241">
        <v>480</v>
      </c>
      <c r="I430" s="242"/>
      <c r="J430" s="238"/>
      <c r="K430" s="238"/>
      <c r="L430" s="243"/>
      <c r="M430" s="244"/>
      <c r="N430" s="245"/>
      <c r="O430" s="245"/>
      <c r="P430" s="245"/>
      <c r="Q430" s="245"/>
      <c r="R430" s="245"/>
      <c r="S430" s="245"/>
      <c r="T430" s="24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7" t="s">
        <v>147</v>
      </c>
      <c r="AU430" s="247" t="s">
        <v>85</v>
      </c>
      <c r="AV430" s="13" t="s">
        <v>85</v>
      </c>
      <c r="AW430" s="13" t="s">
        <v>34</v>
      </c>
      <c r="AX430" s="13" t="s">
        <v>82</v>
      </c>
      <c r="AY430" s="247" t="s">
        <v>139</v>
      </c>
    </row>
    <row r="431" s="2" customFormat="1" ht="21.75" customHeight="1">
      <c r="A431" s="39"/>
      <c r="B431" s="40"/>
      <c r="C431" s="220" t="s">
        <v>713</v>
      </c>
      <c r="D431" s="220" t="s">
        <v>140</v>
      </c>
      <c r="E431" s="221" t="s">
        <v>714</v>
      </c>
      <c r="F431" s="222" t="s">
        <v>715</v>
      </c>
      <c r="G431" s="223" t="s">
        <v>180</v>
      </c>
      <c r="H431" s="224">
        <v>240</v>
      </c>
      <c r="I431" s="225"/>
      <c r="J431" s="226">
        <f>ROUND(I431*H431,2)</f>
        <v>0</v>
      </c>
      <c r="K431" s="222" t="s">
        <v>156</v>
      </c>
      <c r="L431" s="45"/>
      <c r="M431" s="227" t="s">
        <v>19</v>
      </c>
      <c r="N431" s="228" t="s">
        <v>45</v>
      </c>
      <c r="O431" s="85"/>
      <c r="P431" s="229">
        <f>O431*H431</f>
        <v>0</v>
      </c>
      <c r="Q431" s="229">
        <v>0</v>
      </c>
      <c r="R431" s="229">
        <f>Q431*H431</f>
        <v>0</v>
      </c>
      <c r="S431" s="229">
        <v>0</v>
      </c>
      <c r="T431" s="230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1" t="s">
        <v>233</v>
      </c>
      <c r="AT431" s="231" t="s">
        <v>140</v>
      </c>
      <c r="AU431" s="231" t="s">
        <v>85</v>
      </c>
      <c r="AY431" s="18" t="s">
        <v>139</v>
      </c>
      <c r="BE431" s="232">
        <f>IF(N431="základní",J431,0)</f>
        <v>0</v>
      </c>
      <c r="BF431" s="232">
        <f>IF(N431="snížená",J431,0)</f>
        <v>0</v>
      </c>
      <c r="BG431" s="232">
        <f>IF(N431="zákl. přenesená",J431,0)</f>
        <v>0</v>
      </c>
      <c r="BH431" s="232">
        <f>IF(N431="sníž. přenesená",J431,0)</f>
        <v>0</v>
      </c>
      <c r="BI431" s="232">
        <f>IF(N431="nulová",J431,0)</f>
        <v>0</v>
      </c>
      <c r="BJ431" s="18" t="s">
        <v>82</v>
      </c>
      <c r="BK431" s="232">
        <f>ROUND(I431*H431,2)</f>
        <v>0</v>
      </c>
      <c r="BL431" s="18" t="s">
        <v>233</v>
      </c>
      <c r="BM431" s="231" t="s">
        <v>716</v>
      </c>
    </row>
    <row r="432" s="2" customFormat="1">
      <c r="A432" s="39"/>
      <c r="B432" s="40"/>
      <c r="C432" s="41"/>
      <c r="D432" s="233" t="s">
        <v>146</v>
      </c>
      <c r="E432" s="41"/>
      <c r="F432" s="234" t="s">
        <v>717</v>
      </c>
      <c r="G432" s="41"/>
      <c r="H432" s="41"/>
      <c r="I432" s="137"/>
      <c r="J432" s="41"/>
      <c r="K432" s="41"/>
      <c r="L432" s="45"/>
      <c r="M432" s="235"/>
      <c r="N432" s="236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146</v>
      </c>
      <c r="AU432" s="18" t="s">
        <v>85</v>
      </c>
    </row>
    <row r="433" s="13" customFormat="1">
      <c r="A433" s="13"/>
      <c r="B433" s="237"/>
      <c r="C433" s="238"/>
      <c r="D433" s="233" t="s">
        <v>147</v>
      </c>
      <c r="E433" s="239" t="s">
        <v>19</v>
      </c>
      <c r="F433" s="240" t="s">
        <v>718</v>
      </c>
      <c r="G433" s="238"/>
      <c r="H433" s="241">
        <v>240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7" t="s">
        <v>147</v>
      </c>
      <c r="AU433" s="247" t="s">
        <v>85</v>
      </c>
      <c r="AV433" s="13" t="s">
        <v>85</v>
      </c>
      <c r="AW433" s="13" t="s">
        <v>34</v>
      </c>
      <c r="AX433" s="13" t="s">
        <v>82</v>
      </c>
      <c r="AY433" s="247" t="s">
        <v>139</v>
      </c>
    </row>
    <row r="434" s="2" customFormat="1" ht="16.5" customHeight="1">
      <c r="A434" s="39"/>
      <c r="B434" s="40"/>
      <c r="C434" s="220" t="s">
        <v>719</v>
      </c>
      <c r="D434" s="220" t="s">
        <v>140</v>
      </c>
      <c r="E434" s="221" t="s">
        <v>720</v>
      </c>
      <c r="F434" s="222" t="s">
        <v>721</v>
      </c>
      <c r="G434" s="223" t="s">
        <v>722</v>
      </c>
      <c r="H434" s="224">
        <v>54.450000000000003</v>
      </c>
      <c r="I434" s="225"/>
      <c r="J434" s="226">
        <f>ROUND(I434*H434,2)</f>
        <v>0</v>
      </c>
      <c r="K434" s="222" t="s">
        <v>156</v>
      </c>
      <c r="L434" s="45"/>
      <c r="M434" s="227" t="s">
        <v>19</v>
      </c>
      <c r="N434" s="228" t="s">
        <v>45</v>
      </c>
      <c r="O434" s="85"/>
      <c r="P434" s="229">
        <f>O434*H434</f>
        <v>0</v>
      </c>
      <c r="Q434" s="229">
        <v>0</v>
      </c>
      <c r="R434" s="229">
        <f>Q434*H434</f>
        <v>0</v>
      </c>
      <c r="S434" s="229">
        <v>0</v>
      </c>
      <c r="T434" s="230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1" t="s">
        <v>233</v>
      </c>
      <c r="AT434" s="231" t="s">
        <v>140</v>
      </c>
      <c r="AU434" s="231" t="s">
        <v>85</v>
      </c>
      <c r="AY434" s="18" t="s">
        <v>139</v>
      </c>
      <c r="BE434" s="232">
        <f>IF(N434="základní",J434,0)</f>
        <v>0</v>
      </c>
      <c r="BF434" s="232">
        <f>IF(N434="snížená",J434,0)</f>
        <v>0</v>
      </c>
      <c r="BG434" s="232">
        <f>IF(N434="zákl. přenesená",J434,0)</f>
        <v>0</v>
      </c>
      <c r="BH434" s="232">
        <f>IF(N434="sníž. přenesená",J434,0)</f>
        <v>0</v>
      </c>
      <c r="BI434" s="232">
        <f>IF(N434="nulová",J434,0)</f>
        <v>0</v>
      </c>
      <c r="BJ434" s="18" t="s">
        <v>82</v>
      </c>
      <c r="BK434" s="232">
        <f>ROUND(I434*H434,2)</f>
        <v>0</v>
      </c>
      <c r="BL434" s="18" t="s">
        <v>233</v>
      </c>
      <c r="BM434" s="231" t="s">
        <v>723</v>
      </c>
    </row>
    <row r="435" s="2" customFormat="1">
      <c r="A435" s="39"/>
      <c r="B435" s="40"/>
      <c r="C435" s="41"/>
      <c r="D435" s="233" t="s">
        <v>146</v>
      </c>
      <c r="E435" s="41"/>
      <c r="F435" s="234" t="s">
        <v>724</v>
      </c>
      <c r="G435" s="41"/>
      <c r="H435" s="41"/>
      <c r="I435" s="137"/>
      <c r="J435" s="41"/>
      <c r="K435" s="41"/>
      <c r="L435" s="45"/>
      <c r="M435" s="235"/>
      <c r="N435" s="236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146</v>
      </c>
      <c r="AU435" s="18" t="s">
        <v>85</v>
      </c>
    </row>
    <row r="436" s="2" customFormat="1">
      <c r="A436" s="39"/>
      <c r="B436" s="40"/>
      <c r="C436" s="41"/>
      <c r="D436" s="233" t="s">
        <v>183</v>
      </c>
      <c r="E436" s="41"/>
      <c r="F436" s="260" t="s">
        <v>725</v>
      </c>
      <c r="G436" s="41"/>
      <c r="H436" s="41"/>
      <c r="I436" s="137"/>
      <c r="J436" s="41"/>
      <c r="K436" s="41"/>
      <c r="L436" s="45"/>
      <c r="M436" s="235"/>
      <c r="N436" s="236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183</v>
      </c>
      <c r="AU436" s="18" t="s">
        <v>85</v>
      </c>
    </row>
    <row r="437" s="13" customFormat="1">
      <c r="A437" s="13"/>
      <c r="B437" s="237"/>
      <c r="C437" s="238"/>
      <c r="D437" s="233" t="s">
        <v>147</v>
      </c>
      <c r="E437" s="239" t="s">
        <v>19</v>
      </c>
      <c r="F437" s="240" t="s">
        <v>726</v>
      </c>
      <c r="G437" s="238"/>
      <c r="H437" s="241">
        <v>54.450000000000003</v>
      </c>
      <c r="I437" s="242"/>
      <c r="J437" s="238"/>
      <c r="K437" s="238"/>
      <c r="L437" s="243"/>
      <c r="M437" s="244"/>
      <c r="N437" s="245"/>
      <c r="O437" s="245"/>
      <c r="P437" s="245"/>
      <c r="Q437" s="245"/>
      <c r="R437" s="245"/>
      <c r="S437" s="245"/>
      <c r="T437" s="24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7" t="s">
        <v>147</v>
      </c>
      <c r="AU437" s="247" t="s">
        <v>85</v>
      </c>
      <c r="AV437" s="13" t="s">
        <v>85</v>
      </c>
      <c r="AW437" s="13" t="s">
        <v>34</v>
      </c>
      <c r="AX437" s="13" t="s">
        <v>74</v>
      </c>
      <c r="AY437" s="247" t="s">
        <v>139</v>
      </c>
    </row>
    <row r="438" s="14" customFormat="1">
      <c r="A438" s="14"/>
      <c r="B438" s="261"/>
      <c r="C438" s="262"/>
      <c r="D438" s="233" t="s">
        <v>147</v>
      </c>
      <c r="E438" s="263" t="s">
        <v>19</v>
      </c>
      <c r="F438" s="264" t="s">
        <v>439</v>
      </c>
      <c r="G438" s="262"/>
      <c r="H438" s="265">
        <v>54.450000000000003</v>
      </c>
      <c r="I438" s="266"/>
      <c r="J438" s="262"/>
      <c r="K438" s="262"/>
      <c r="L438" s="267"/>
      <c r="M438" s="268"/>
      <c r="N438" s="269"/>
      <c r="O438" s="269"/>
      <c r="P438" s="269"/>
      <c r="Q438" s="269"/>
      <c r="R438" s="269"/>
      <c r="S438" s="269"/>
      <c r="T438" s="27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71" t="s">
        <v>147</v>
      </c>
      <c r="AU438" s="271" t="s">
        <v>85</v>
      </c>
      <c r="AV438" s="14" t="s">
        <v>167</v>
      </c>
      <c r="AW438" s="14" t="s">
        <v>34</v>
      </c>
      <c r="AX438" s="14" t="s">
        <v>82</v>
      </c>
      <c r="AY438" s="271" t="s">
        <v>139</v>
      </c>
    </row>
    <row r="439" s="2" customFormat="1" ht="21.75" customHeight="1">
      <c r="A439" s="39"/>
      <c r="B439" s="40"/>
      <c r="C439" s="220" t="s">
        <v>727</v>
      </c>
      <c r="D439" s="220" t="s">
        <v>140</v>
      </c>
      <c r="E439" s="221" t="s">
        <v>728</v>
      </c>
      <c r="F439" s="222" t="s">
        <v>729</v>
      </c>
      <c r="G439" s="223" t="s">
        <v>722</v>
      </c>
      <c r="H439" s="224">
        <v>54.450000000000003</v>
      </c>
      <c r="I439" s="225"/>
      <c r="J439" s="226">
        <f>ROUND(I439*H439,2)</f>
        <v>0</v>
      </c>
      <c r="K439" s="222" t="s">
        <v>156</v>
      </c>
      <c r="L439" s="45"/>
      <c r="M439" s="227" t="s">
        <v>19</v>
      </c>
      <c r="N439" s="228" t="s">
        <v>45</v>
      </c>
      <c r="O439" s="85"/>
      <c r="P439" s="229">
        <f>O439*H439</f>
        <v>0</v>
      </c>
      <c r="Q439" s="229">
        <v>0</v>
      </c>
      <c r="R439" s="229">
        <f>Q439*H439</f>
        <v>0</v>
      </c>
      <c r="S439" s="229">
        <v>0</v>
      </c>
      <c r="T439" s="230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1" t="s">
        <v>233</v>
      </c>
      <c r="AT439" s="231" t="s">
        <v>140</v>
      </c>
      <c r="AU439" s="231" t="s">
        <v>85</v>
      </c>
      <c r="AY439" s="18" t="s">
        <v>139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18" t="s">
        <v>82</v>
      </c>
      <c r="BK439" s="232">
        <f>ROUND(I439*H439,2)</f>
        <v>0</v>
      </c>
      <c r="BL439" s="18" t="s">
        <v>233</v>
      </c>
      <c r="BM439" s="231" t="s">
        <v>730</v>
      </c>
    </row>
    <row r="440" s="2" customFormat="1">
      <c r="A440" s="39"/>
      <c r="B440" s="40"/>
      <c r="C440" s="41"/>
      <c r="D440" s="233" t="s">
        <v>146</v>
      </c>
      <c r="E440" s="41"/>
      <c r="F440" s="234" t="s">
        <v>731</v>
      </c>
      <c r="G440" s="41"/>
      <c r="H440" s="41"/>
      <c r="I440" s="137"/>
      <c r="J440" s="41"/>
      <c r="K440" s="41"/>
      <c r="L440" s="45"/>
      <c r="M440" s="235"/>
      <c r="N440" s="236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146</v>
      </c>
      <c r="AU440" s="18" t="s">
        <v>85</v>
      </c>
    </row>
    <row r="441" s="2" customFormat="1">
      <c r="A441" s="39"/>
      <c r="B441" s="40"/>
      <c r="C441" s="41"/>
      <c r="D441" s="233" t="s">
        <v>183</v>
      </c>
      <c r="E441" s="41"/>
      <c r="F441" s="260" t="s">
        <v>725</v>
      </c>
      <c r="G441" s="41"/>
      <c r="H441" s="41"/>
      <c r="I441" s="137"/>
      <c r="J441" s="41"/>
      <c r="K441" s="41"/>
      <c r="L441" s="45"/>
      <c r="M441" s="235"/>
      <c r="N441" s="236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183</v>
      </c>
      <c r="AU441" s="18" t="s">
        <v>85</v>
      </c>
    </row>
    <row r="442" s="13" customFormat="1">
      <c r="A442" s="13"/>
      <c r="B442" s="237"/>
      <c r="C442" s="238"/>
      <c r="D442" s="233" t="s">
        <v>147</v>
      </c>
      <c r="E442" s="239" t="s">
        <v>19</v>
      </c>
      <c r="F442" s="240" t="s">
        <v>726</v>
      </c>
      <c r="G442" s="238"/>
      <c r="H442" s="241">
        <v>54.450000000000003</v>
      </c>
      <c r="I442" s="242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7" t="s">
        <v>147</v>
      </c>
      <c r="AU442" s="247" t="s">
        <v>85</v>
      </c>
      <c r="AV442" s="13" t="s">
        <v>85</v>
      </c>
      <c r="AW442" s="13" t="s">
        <v>34</v>
      </c>
      <c r="AX442" s="13" t="s">
        <v>74</v>
      </c>
      <c r="AY442" s="247" t="s">
        <v>139</v>
      </c>
    </row>
    <row r="443" s="14" customFormat="1">
      <c r="A443" s="14"/>
      <c r="B443" s="261"/>
      <c r="C443" s="262"/>
      <c r="D443" s="233" t="s">
        <v>147</v>
      </c>
      <c r="E443" s="263" t="s">
        <v>19</v>
      </c>
      <c r="F443" s="264" t="s">
        <v>439</v>
      </c>
      <c r="G443" s="262"/>
      <c r="H443" s="265">
        <v>54.450000000000003</v>
      </c>
      <c r="I443" s="266"/>
      <c r="J443" s="262"/>
      <c r="K443" s="262"/>
      <c r="L443" s="267"/>
      <c r="M443" s="268"/>
      <c r="N443" s="269"/>
      <c r="O443" s="269"/>
      <c r="P443" s="269"/>
      <c r="Q443" s="269"/>
      <c r="R443" s="269"/>
      <c r="S443" s="269"/>
      <c r="T443" s="27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71" t="s">
        <v>147</v>
      </c>
      <c r="AU443" s="271" t="s">
        <v>85</v>
      </c>
      <c r="AV443" s="14" t="s">
        <v>167</v>
      </c>
      <c r="AW443" s="14" t="s">
        <v>34</v>
      </c>
      <c r="AX443" s="14" t="s">
        <v>82</v>
      </c>
      <c r="AY443" s="271" t="s">
        <v>139</v>
      </c>
    </row>
    <row r="444" s="2" customFormat="1" ht="16.5" customHeight="1">
      <c r="A444" s="39"/>
      <c r="B444" s="40"/>
      <c r="C444" s="220" t="s">
        <v>732</v>
      </c>
      <c r="D444" s="220" t="s">
        <v>140</v>
      </c>
      <c r="E444" s="221" t="s">
        <v>733</v>
      </c>
      <c r="F444" s="222" t="s">
        <v>734</v>
      </c>
      <c r="G444" s="223" t="s">
        <v>143</v>
      </c>
      <c r="H444" s="224">
        <v>501</v>
      </c>
      <c r="I444" s="225"/>
      <c r="J444" s="226">
        <f>ROUND(I444*H444,2)</f>
        <v>0</v>
      </c>
      <c r="K444" s="222" t="s">
        <v>156</v>
      </c>
      <c r="L444" s="45"/>
      <c r="M444" s="227" t="s">
        <v>19</v>
      </c>
      <c r="N444" s="228" t="s">
        <v>45</v>
      </c>
      <c r="O444" s="85"/>
      <c r="P444" s="229">
        <f>O444*H444</f>
        <v>0</v>
      </c>
      <c r="Q444" s="229">
        <v>0</v>
      </c>
      <c r="R444" s="229">
        <f>Q444*H444</f>
        <v>0</v>
      </c>
      <c r="S444" s="229">
        <v>0</v>
      </c>
      <c r="T444" s="230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1" t="s">
        <v>233</v>
      </c>
      <c r="AT444" s="231" t="s">
        <v>140</v>
      </c>
      <c r="AU444" s="231" t="s">
        <v>85</v>
      </c>
      <c r="AY444" s="18" t="s">
        <v>139</v>
      </c>
      <c r="BE444" s="232">
        <f>IF(N444="základní",J444,0)</f>
        <v>0</v>
      </c>
      <c r="BF444" s="232">
        <f>IF(N444="snížená",J444,0)</f>
        <v>0</v>
      </c>
      <c r="BG444" s="232">
        <f>IF(N444="zákl. přenesená",J444,0)</f>
        <v>0</v>
      </c>
      <c r="BH444" s="232">
        <f>IF(N444="sníž. přenesená",J444,0)</f>
        <v>0</v>
      </c>
      <c r="BI444" s="232">
        <f>IF(N444="nulová",J444,0)</f>
        <v>0</v>
      </c>
      <c r="BJ444" s="18" t="s">
        <v>82</v>
      </c>
      <c r="BK444" s="232">
        <f>ROUND(I444*H444,2)</f>
        <v>0</v>
      </c>
      <c r="BL444" s="18" t="s">
        <v>233</v>
      </c>
      <c r="BM444" s="231" t="s">
        <v>735</v>
      </c>
    </row>
    <row r="445" s="2" customFormat="1">
      <c r="A445" s="39"/>
      <c r="B445" s="40"/>
      <c r="C445" s="41"/>
      <c r="D445" s="233" t="s">
        <v>146</v>
      </c>
      <c r="E445" s="41"/>
      <c r="F445" s="234" t="s">
        <v>736</v>
      </c>
      <c r="G445" s="41"/>
      <c r="H445" s="41"/>
      <c r="I445" s="137"/>
      <c r="J445" s="41"/>
      <c r="K445" s="41"/>
      <c r="L445" s="45"/>
      <c r="M445" s="235"/>
      <c r="N445" s="236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146</v>
      </c>
      <c r="AU445" s="18" t="s">
        <v>85</v>
      </c>
    </row>
    <row r="446" s="2" customFormat="1">
      <c r="A446" s="39"/>
      <c r="B446" s="40"/>
      <c r="C446" s="41"/>
      <c r="D446" s="233" t="s">
        <v>183</v>
      </c>
      <c r="E446" s="41"/>
      <c r="F446" s="260" t="s">
        <v>737</v>
      </c>
      <c r="G446" s="41"/>
      <c r="H446" s="41"/>
      <c r="I446" s="137"/>
      <c r="J446" s="41"/>
      <c r="K446" s="41"/>
      <c r="L446" s="45"/>
      <c r="M446" s="235"/>
      <c r="N446" s="236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183</v>
      </c>
      <c r="AU446" s="18" t="s">
        <v>85</v>
      </c>
    </row>
    <row r="447" s="13" customFormat="1">
      <c r="A447" s="13"/>
      <c r="B447" s="237"/>
      <c r="C447" s="238"/>
      <c r="D447" s="233" t="s">
        <v>147</v>
      </c>
      <c r="E447" s="239" t="s">
        <v>19</v>
      </c>
      <c r="F447" s="240" t="s">
        <v>738</v>
      </c>
      <c r="G447" s="238"/>
      <c r="H447" s="241">
        <v>480</v>
      </c>
      <c r="I447" s="242"/>
      <c r="J447" s="238"/>
      <c r="K447" s="238"/>
      <c r="L447" s="243"/>
      <c r="M447" s="244"/>
      <c r="N447" s="245"/>
      <c r="O447" s="245"/>
      <c r="P447" s="245"/>
      <c r="Q447" s="245"/>
      <c r="R447" s="245"/>
      <c r="S447" s="245"/>
      <c r="T447" s="24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7" t="s">
        <v>147</v>
      </c>
      <c r="AU447" s="247" t="s">
        <v>85</v>
      </c>
      <c r="AV447" s="13" t="s">
        <v>85</v>
      </c>
      <c r="AW447" s="13" t="s">
        <v>34</v>
      </c>
      <c r="AX447" s="13" t="s">
        <v>74</v>
      </c>
      <c r="AY447" s="247" t="s">
        <v>139</v>
      </c>
    </row>
    <row r="448" s="13" customFormat="1">
      <c r="A448" s="13"/>
      <c r="B448" s="237"/>
      <c r="C448" s="238"/>
      <c r="D448" s="233" t="s">
        <v>147</v>
      </c>
      <c r="E448" s="239" t="s">
        <v>19</v>
      </c>
      <c r="F448" s="240" t="s">
        <v>739</v>
      </c>
      <c r="G448" s="238"/>
      <c r="H448" s="241">
        <v>21</v>
      </c>
      <c r="I448" s="242"/>
      <c r="J448" s="238"/>
      <c r="K448" s="238"/>
      <c r="L448" s="243"/>
      <c r="M448" s="244"/>
      <c r="N448" s="245"/>
      <c r="O448" s="245"/>
      <c r="P448" s="245"/>
      <c r="Q448" s="245"/>
      <c r="R448" s="245"/>
      <c r="S448" s="245"/>
      <c r="T448" s="24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7" t="s">
        <v>147</v>
      </c>
      <c r="AU448" s="247" t="s">
        <v>85</v>
      </c>
      <c r="AV448" s="13" t="s">
        <v>85</v>
      </c>
      <c r="AW448" s="13" t="s">
        <v>34</v>
      </c>
      <c r="AX448" s="13" t="s">
        <v>74</v>
      </c>
      <c r="AY448" s="247" t="s">
        <v>139</v>
      </c>
    </row>
    <row r="449" s="14" customFormat="1">
      <c r="A449" s="14"/>
      <c r="B449" s="261"/>
      <c r="C449" s="262"/>
      <c r="D449" s="233" t="s">
        <v>147</v>
      </c>
      <c r="E449" s="263" t="s">
        <v>19</v>
      </c>
      <c r="F449" s="264" t="s">
        <v>439</v>
      </c>
      <c r="G449" s="262"/>
      <c r="H449" s="265">
        <v>501</v>
      </c>
      <c r="I449" s="266"/>
      <c r="J449" s="262"/>
      <c r="K449" s="262"/>
      <c r="L449" s="267"/>
      <c r="M449" s="268"/>
      <c r="N449" s="269"/>
      <c r="O449" s="269"/>
      <c r="P449" s="269"/>
      <c r="Q449" s="269"/>
      <c r="R449" s="269"/>
      <c r="S449" s="269"/>
      <c r="T449" s="27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71" t="s">
        <v>147</v>
      </c>
      <c r="AU449" s="271" t="s">
        <v>85</v>
      </c>
      <c r="AV449" s="14" t="s">
        <v>167</v>
      </c>
      <c r="AW449" s="14" t="s">
        <v>34</v>
      </c>
      <c r="AX449" s="14" t="s">
        <v>82</v>
      </c>
      <c r="AY449" s="271" t="s">
        <v>139</v>
      </c>
    </row>
    <row r="450" s="2" customFormat="1" ht="21.75" customHeight="1">
      <c r="A450" s="39"/>
      <c r="B450" s="40"/>
      <c r="C450" s="220" t="s">
        <v>740</v>
      </c>
      <c r="D450" s="220" t="s">
        <v>140</v>
      </c>
      <c r="E450" s="221" t="s">
        <v>741</v>
      </c>
      <c r="F450" s="222" t="s">
        <v>742</v>
      </c>
      <c r="G450" s="223" t="s">
        <v>143</v>
      </c>
      <c r="H450" s="224">
        <v>480</v>
      </c>
      <c r="I450" s="225"/>
      <c r="J450" s="226">
        <f>ROUND(I450*H450,2)</f>
        <v>0</v>
      </c>
      <c r="K450" s="222" t="s">
        <v>156</v>
      </c>
      <c r="L450" s="45"/>
      <c r="M450" s="227" t="s">
        <v>19</v>
      </c>
      <c r="N450" s="228" t="s">
        <v>45</v>
      </c>
      <c r="O450" s="85"/>
      <c r="P450" s="229">
        <f>O450*H450</f>
        <v>0</v>
      </c>
      <c r="Q450" s="229">
        <v>0.1012</v>
      </c>
      <c r="R450" s="229">
        <f>Q450*H450</f>
        <v>48.576000000000001</v>
      </c>
      <c r="S450" s="229">
        <v>0</v>
      </c>
      <c r="T450" s="230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1" t="s">
        <v>233</v>
      </c>
      <c r="AT450" s="231" t="s">
        <v>140</v>
      </c>
      <c r="AU450" s="231" t="s">
        <v>85</v>
      </c>
      <c r="AY450" s="18" t="s">
        <v>139</v>
      </c>
      <c r="BE450" s="232">
        <f>IF(N450="základní",J450,0)</f>
        <v>0</v>
      </c>
      <c r="BF450" s="232">
        <f>IF(N450="snížená",J450,0)</f>
        <v>0</v>
      </c>
      <c r="BG450" s="232">
        <f>IF(N450="zákl. přenesená",J450,0)</f>
        <v>0</v>
      </c>
      <c r="BH450" s="232">
        <f>IF(N450="sníž. přenesená",J450,0)</f>
        <v>0</v>
      </c>
      <c r="BI450" s="232">
        <f>IF(N450="nulová",J450,0)</f>
        <v>0</v>
      </c>
      <c r="BJ450" s="18" t="s">
        <v>82</v>
      </c>
      <c r="BK450" s="232">
        <f>ROUND(I450*H450,2)</f>
        <v>0</v>
      </c>
      <c r="BL450" s="18" t="s">
        <v>233</v>
      </c>
      <c r="BM450" s="231" t="s">
        <v>743</v>
      </c>
    </row>
    <row r="451" s="2" customFormat="1">
      <c r="A451" s="39"/>
      <c r="B451" s="40"/>
      <c r="C451" s="41"/>
      <c r="D451" s="233" t="s">
        <v>146</v>
      </c>
      <c r="E451" s="41"/>
      <c r="F451" s="234" t="s">
        <v>744</v>
      </c>
      <c r="G451" s="41"/>
      <c r="H451" s="41"/>
      <c r="I451" s="137"/>
      <c r="J451" s="41"/>
      <c r="K451" s="41"/>
      <c r="L451" s="45"/>
      <c r="M451" s="235"/>
      <c r="N451" s="236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146</v>
      </c>
      <c r="AU451" s="18" t="s">
        <v>85</v>
      </c>
    </row>
    <row r="452" s="2" customFormat="1">
      <c r="A452" s="39"/>
      <c r="B452" s="40"/>
      <c r="C452" s="41"/>
      <c r="D452" s="233" t="s">
        <v>183</v>
      </c>
      <c r="E452" s="41"/>
      <c r="F452" s="260" t="s">
        <v>662</v>
      </c>
      <c r="G452" s="41"/>
      <c r="H452" s="41"/>
      <c r="I452" s="137"/>
      <c r="J452" s="41"/>
      <c r="K452" s="41"/>
      <c r="L452" s="45"/>
      <c r="M452" s="235"/>
      <c r="N452" s="236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183</v>
      </c>
      <c r="AU452" s="18" t="s">
        <v>85</v>
      </c>
    </row>
    <row r="453" s="13" customFormat="1">
      <c r="A453" s="13"/>
      <c r="B453" s="237"/>
      <c r="C453" s="238"/>
      <c r="D453" s="233" t="s">
        <v>147</v>
      </c>
      <c r="E453" s="239" t="s">
        <v>19</v>
      </c>
      <c r="F453" s="240" t="s">
        <v>712</v>
      </c>
      <c r="G453" s="238"/>
      <c r="H453" s="241">
        <v>480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7" t="s">
        <v>147</v>
      </c>
      <c r="AU453" s="247" t="s">
        <v>85</v>
      </c>
      <c r="AV453" s="13" t="s">
        <v>85</v>
      </c>
      <c r="AW453" s="13" t="s">
        <v>34</v>
      </c>
      <c r="AX453" s="13" t="s">
        <v>82</v>
      </c>
      <c r="AY453" s="247" t="s">
        <v>139</v>
      </c>
    </row>
    <row r="454" s="2" customFormat="1" ht="16.5" customHeight="1">
      <c r="A454" s="39"/>
      <c r="B454" s="40"/>
      <c r="C454" s="250" t="s">
        <v>745</v>
      </c>
      <c r="D454" s="250" t="s">
        <v>161</v>
      </c>
      <c r="E454" s="251" t="s">
        <v>746</v>
      </c>
      <c r="F454" s="252" t="s">
        <v>747</v>
      </c>
      <c r="G454" s="253" t="s">
        <v>722</v>
      </c>
      <c r="H454" s="254">
        <v>64.799999999999997</v>
      </c>
      <c r="I454" s="255"/>
      <c r="J454" s="256">
        <f>ROUND(I454*H454,2)</f>
        <v>0</v>
      </c>
      <c r="K454" s="252" t="s">
        <v>156</v>
      </c>
      <c r="L454" s="257"/>
      <c r="M454" s="258" t="s">
        <v>19</v>
      </c>
      <c r="N454" s="259" t="s">
        <v>45</v>
      </c>
      <c r="O454" s="85"/>
      <c r="P454" s="229">
        <f>O454*H454</f>
        <v>0</v>
      </c>
      <c r="Q454" s="229">
        <v>1</v>
      </c>
      <c r="R454" s="229">
        <f>Q454*H454</f>
        <v>64.799999999999997</v>
      </c>
      <c r="S454" s="229">
        <v>0</v>
      </c>
      <c r="T454" s="230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1" t="s">
        <v>347</v>
      </c>
      <c r="AT454" s="231" t="s">
        <v>161</v>
      </c>
      <c r="AU454" s="231" t="s">
        <v>85</v>
      </c>
      <c r="AY454" s="18" t="s">
        <v>139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18" t="s">
        <v>82</v>
      </c>
      <c r="BK454" s="232">
        <f>ROUND(I454*H454,2)</f>
        <v>0</v>
      </c>
      <c r="BL454" s="18" t="s">
        <v>233</v>
      </c>
      <c r="BM454" s="231" t="s">
        <v>748</v>
      </c>
    </row>
    <row r="455" s="2" customFormat="1">
      <c r="A455" s="39"/>
      <c r="B455" s="40"/>
      <c r="C455" s="41"/>
      <c r="D455" s="233" t="s">
        <v>146</v>
      </c>
      <c r="E455" s="41"/>
      <c r="F455" s="234" t="s">
        <v>747</v>
      </c>
      <c r="G455" s="41"/>
      <c r="H455" s="41"/>
      <c r="I455" s="137"/>
      <c r="J455" s="41"/>
      <c r="K455" s="41"/>
      <c r="L455" s="45"/>
      <c r="M455" s="235"/>
      <c r="N455" s="236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146</v>
      </c>
      <c r="AU455" s="18" t="s">
        <v>85</v>
      </c>
    </row>
    <row r="456" s="13" customFormat="1">
      <c r="A456" s="13"/>
      <c r="B456" s="237"/>
      <c r="C456" s="238"/>
      <c r="D456" s="233" t="s">
        <v>147</v>
      </c>
      <c r="E456" s="239" t="s">
        <v>19</v>
      </c>
      <c r="F456" s="240" t="s">
        <v>749</v>
      </c>
      <c r="G456" s="238"/>
      <c r="H456" s="241">
        <v>64.799999999999997</v>
      </c>
      <c r="I456" s="242"/>
      <c r="J456" s="238"/>
      <c r="K456" s="238"/>
      <c r="L456" s="243"/>
      <c r="M456" s="244"/>
      <c r="N456" s="245"/>
      <c r="O456" s="245"/>
      <c r="P456" s="245"/>
      <c r="Q456" s="245"/>
      <c r="R456" s="245"/>
      <c r="S456" s="245"/>
      <c r="T456" s="24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7" t="s">
        <v>147</v>
      </c>
      <c r="AU456" s="247" t="s">
        <v>85</v>
      </c>
      <c r="AV456" s="13" t="s">
        <v>85</v>
      </c>
      <c r="AW456" s="13" t="s">
        <v>34</v>
      </c>
      <c r="AX456" s="13" t="s">
        <v>82</v>
      </c>
      <c r="AY456" s="247" t="s">
        <v>139</v>
      </c>
    </row>
    <row r="457" s="2" customFormat="1" ht="21.75" customHeight="1">
      <c r="A457" s="39"/>
      <c r="B457" s="40"/>
      <c r="C457" s="220" t="s">
        <v>750</v>
      </c>
      <c r="D457" s="220" t="s">
        <v>140</v>
      </c>
      <c r="E457" s="221" t="s">
        <v>751</v>
      </c>
      <c r="F457" s="222" t="s">
        <v>752</v>
      </c>
      <c r="G457" s="223" t="s">
        <v>143</v>
      </c>
      <c r="H457" s="224">
        <v>480</v>
      </c>
      <c r="I457" s="225"/>
      <c r="J457" s="226">
        <f>ROUND(I457*H457,2)</f>
        <v>0</v>
      </c>
      <c r="K457" s="222" t="s">
        <v>156</v>
      </c>
      <c r="L457" s="45"/>
      <c r="M457" s="227" t="s">
        <v>19</v>
      </c>
      <c r="N457" s="228" t="s">
        <v>45</v>
      </c>
      <c r="O457" s="85"/>
      <c r="P457" s="229">
        <f>O457*H457</f>
        <v>0</v>
      </c>
      <c r="Q457" s="229">
        <v>0.18906999999999999</v>
      </c>
      <c r="R457" s="229">
        <f>Q457*H457</f>
        <v>90.753599999999992</v>
      </c>
      <c r="S457" s="229">
        <v>0</v>
      </c>
      <c r="T457" s="230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1" t="s">
        <v>233</v>
      </c>
      <c r="AT457" s="231" t="s">
        <v>140</v>
      </c>
      <c r="AU457" s="231" t="s">
        <v>85</v>
      </c>
      <c r="AY457" s="18" t="s">
        <v>139</v>
      </c>
      <c r="BE457" s="232">
        <f>IF(N457="základní",J457,0)</f>
        <v>0</v>
      </c>
      <c r="BF457" s="232">
        <f>IF(N457="snížená",J457,0)</f>
        <v>0</v>
      </c>
      <c r="BG457" s="232">
        <f>IF(N457="zákl. přenesená",J457,0)</f>
        <v>0</v>
      </c>
      <c r="BH457" s="232">
        <f>IF(N457="sníž. přenesená",J457,0)</f>
        <v>0</v>
      </c>
      <c r="BI457" s="232">
        <f>IF(N457="nulová",J457,0)</f>
        <v>0</v>
      </c>
      <c r="BJ457" s="18" t="s">
        <v>82</v>
      </c>
      <c r="BK457" s="232">
        <f>ROUND(I457*H457,2)</f>
        <v>0</v>
      </c>
      <c r="BL457" s="18" t="s">
        <v>233</v>
      </c>
      <c r="BM457" s="231" t="s">
        <v>753</v>
      </c>
    </row>
    <row r="458" s="2" customFormat="1">
      <c r="A458" s="39"/>
      <c r="B458" s="40"/>
      <c r="C458" s="41"/>
      <c r="D458" s="233" t="s">
        <v>146</v>
      </c>
      <c r="E458" s="41"/>
      <c r="F458" s="234" t="s">
        <v>754</v>
      </c>
      <c r="G458" s="41"/>
      <c r="H458" s="41"/>
      <c r="I458" s="137"/>
      <c r="J458" s="41"/>
      <c r="K458" s="41"/>
      <c r="L458" s="45"/>
      <c r="M458" s="235"/>
      <c r="N458" s="236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146</v>
      </c>
      <c r="AU458" s="18" t="s">
        <v>85</v>
      </c>
    </row>
    <row r="459" s="2" customFormat="1">
      <c r="A459" s="39"/>
      <c r="B459" s="40"/>
      <c r="C459" s="41"/>
      <c r="D459" s="233" t="s">
        <v>183</v>
      </c>
      <c r="E459" s="41"/>
      <c r="F459" s="260" t="s">
        <v>662</v>
      </c>
      <c r="G459" s="41"/>
      <c r="H459" s="41"/>
      <c r="I459" s="137"/>
      <c r="J459" s="41"/>
      <c r="K459" s="41"/>
      <c r="L459" s="45"/>
      <c r="M459" s="235"/>
      <c r="N459" s="236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183</v>
      </c>
      <c r="AU459" s="18" t="s">
        <v>85</v>
      </c>
    </row>
    <row r="460" s="13" customFormat="1">
      <c r="A460" s="13"/>
      <c r="B460" s="237"/>
      <c r="C460" s="238"/>
      <c r="D460" s="233" t="s">
        <v>147</v>
      </c>
      <c r="E460" s="239" t="s">
        <v>19</v>
      </c>
      <c r="F460" s="240" t="s">
        <v>712</v>
      </c>
      <c r="G460" s="238"/>
      <c r="H460" s="241">
        <v>480</v>
      </c>
      <c r="I460" s="242"/>
      <c r="J460" s="238"/>
      <c r="K460" s="238"/>
      <c r="L460" s="243"/>
      <c r="M460" s="244"/>
      <c r="N460" s="245"/>
      <c r="O460" s="245"/>
      <c r="P460" s="245"/>
      <c r="Q460" s="245"/>
      <c r="R460" s="245"/>
      <c r="S460" s="245"/>
      <c r="T460" s="24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7" t="s">
        <v>147</v>
      </c>
      <c r="AU460" s="247" t="s">
        <v>85</v>
      </c>
      <c r="AV460" s="13" t="s">
        <v>85</v>
      </c>
      <c r="AW460" s="13" t="s">
        <v>34</v>
      </c>
      <c r="AX460" s="13" t="s">
        <v>82</v>
      </c>
      <c r="AY460" s="247" t="s">
        <v>139</v>
      </c>
    </row>
    <row r="461" s="2" customFormat="1" ht="16.5" customHeight="1">
      <c r="A461" s="39"/>
      <c r="B461" s="40"/>
      <c r="C461" s="250" t="s">
        <v>755</v>
      </c>
      <c r="D461" s="250" t="s">
        <v>161</v>
      </c>
      <c r="E461" s="251" t="s">
        <v>756</v>
      </c>
      <c r="F461" s="252" t="s">
        <v>757</v>
      </c>
      <c r="G461" s="253" t="s">
        <v>722</v>
      </c>
      <c r="H461" s="254">
        <v>77.760000000000005</v>
      </c>
      <c r="I461" s="255"/>
      <c r="J461" s="256">
        <f>ROUND(I461*H461,2)</f>
        <v>0</v>
      </c>
      <c r="K461" s="252" t="s">
        <v>156</v>
      </c>
      <c r="L461" s="257"/>
      <c r="M461" s="258" t="s">
        <v>19</v>
      </c>
      <c r="N461" s="259" t="s">
        <v>45</v>
      </c>
      <c r="O461" s="85"/>
      <c r="P461" s="229">
        <f>O461*H461</f>
        <v>0</v>
      </c>
      <c r="Q461" s="229">
        <v>1</v>
      </c>
      <c r="R461" s="229">
        <f>Q461*H461</f>
        <v>77.760000000000005</v>
      </c>
      <c r="S461" s="229">
        <v>0</v>
      </c>
      <c r="T461" s="230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1" t="s">
        <v>284</v>
      </c>
      <c r="AT461" s="231" t="s">
        <v>161</v>
      </c>
      <c r="AU461" s="231" t="s">
        <v>85</v>
      </c>
      <c r="AY461" s="18" t="s">
        <v>139</v>
      </c>
      <c r="BE461" s="232">
        <f>IF(N461="základní",J461,0)</f>
        <v>0</v>
      </c>
      <c r="BF461" s="232">
        <f>IF(N461="snížená",J461,0)</f>
        <v>0</v>
      </c>
      <c r="BG461" s="232">
        <f>IF(N461="zákl. přenesená",J461,0)</f>
        <v>0</v>
      </c>
      <c r="BH461" s="232">
        <f>IF(N461="sníž. přenesená",J461,0)</f>
        <v>0</v>
      </c>
      <c r="BI461" s="232">
        <f>IF(N461="nulová",J461,0)</f>
        <v>0</v>
      </c>
      <c r="BJ461" s="18" t="s">
        <v>82</v>
      </c>
      <c r="BK461" s="232">
        <f>ROUND(I461*H461,2)</f>
        <v>0</v>
      </c>
      <c r="BL461" s="18" t="s">
        <v>284</v>
      </c>
      <c r="BM461" s="231" t="s">
        <v>758</v>
      </c>
    </row>
    <row r="462" s="2" customFormat="1">
      <c r="A462" s="39"/>
      <c r="B462" s="40"/>
      <c r="C462" s="41"/>
      <c r="D462" s="233" t="s">
        <v>146</v>
      </c>
      <c r="E462" s="41"/>
      <c r="F462" s="234" t="s">
        <v>757</v>
      </c>
      <c r="G462" s="41"/>
      <c r="H462" s="41"/>
      <c r="I462" s="137"/>
      <c r="J462" s="41"/>
      <c r="K462" s="41"/>
      <c r="L462" s="45"/>
      <c r="M462" s="235"/>
      <c r="N462" s="236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146</v>
      </c>
      <c r="AU462" s="18" t="s">
        <v>85</v>
      </c>
    </row>
    <row r="463" s="13" customFormat="1">
      <c r="A463" s="13"/>
      <c r="B463" s="237"/>
      <c r="C463" s="238"/>
      <c r="D463" s="233" t="s">
        <v>147</v>
      </c>
      <c r="E463" s="239" t="s">
        <v>19</v>
      </c>
      <c r="F463" s="240" t="s">
        <v>749</v>
      </c>
      <c r="G463" s="238"/>
      <c r="H463" s="241">
        <v>64.799999999999997</v>
      </c>
      <c r="I463" s="242"/>
      <c r="J463" s="238"/>
      <c r="K463" s="238"/>
      <c r="L463" s="243"/>
      <c r="M463" s="244"/>
      <c r="N463" s="245"/>
      <c r="O463" s="245"/>
      <c r="P463" s="245"/>
      <c r="Q463" s="245"/>
      <c r="R463" s="245"/>
      <c r="S463" s="245"/>
      <c r="T463" s="24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7" t="s">
        <v>147</v>
      </c>
      <c r="AU463" s="247" t="s">
        <v>85</v>
      </c>
      <c r="AV463" s="13" t="s">
        <v>85</v>
      </c>
      <c r="AW463" s="13" t="s">
        <v>34</v>
      </c>
      <c r="AX463" s="13" t="s">
        <v>82</v>
      </c>
      <c r="AY463" s="247" t="s">
        <v>139</v>
      </c>
    </row>
    <row r="464" s="13" customFormat="1">
      <c r="A464" s="13"/>
      <c r="B464" s="237"/>
      <c r="C464" s="238"/>
      <c r="D464" s="233" t="s">
        <v>147</v>
      </c>
      <c r="E464" s="238"/>
      <c r="F464" s="240" t="s">
        <v>759</v>
      </c>
      <c r="G464" s="238"/>
      <c r="H464" s="241">
        <v>77.760000000000005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7" t="s">
        <v>147</v>
      </c>
      <c r="AU464" s="247" t="s">
        <v>85</v>
      </c>
      <c r="AV464" s="13" t="s">
        <v>85</v>
      </c>
      <c r="AW464" s="13" t="s">
        <v>4</v>
      </c>
      <c r="AX464" s="13" t="s">
        <v>82</v>
      </c>
      <c r="AY464" s="247" t="s">
        <v>139</v>
      </c>
    </row>
    <row r="465" s="2" customFormat="1" ht="21.75" customHeight="1">
      <c r="A465" s="39"/>
      <c r="B465" s="40"/>
      <c r="C465" s="220" t="s">
        <v>760</v>
      </c>
      <c r="D465" s="220" t="s">
        <v>140</v>
      </c>
      <c r="E465" s="221" t="s">
        <v>761</v>
      </c>
      <c r="F465" s="222" t="s">
        <v>762</v>
      </c>
      <c r="G465" s="223" t="s">
        <v>143</v>
      </c>
      <c r="H465" s="224">
        <v>522</v>
      </c>
      <c r="I465" s="225"/>
      <c r="J465" s="226">
        <f>ROUND(I465*H465,2)</f>
        <v>0</v>
      </c>
      <c r="K465" s="222" t="s">
        <v>156</v>
      </c>
      <c r="L465" s="45"/>
      <c r="M465" s="227" t="s">
        <v>19</v>
      </c>
      <c r="N465" s="228" t="s">
        <v>45</v>
      </c>
      <c r="O465" s="85"/>
      <c r="P465" s="229">
        <f>O465*H465</f>
        <v>0</v>
      </c>
      <c r="Q465" s="229">
        <v>0.30360999999999999</v>
      </c>
      <c r="R465" s="229">
        <f>Q465*H465</f>
        <v>158.48442</v>
      </c>
      <c r="S465" s="229">
        <v>0</v>
      </c>
      <c r="T465" s="230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1" t="s">
        <v>233</v>
      </c>
      <c r="AT465" s="231" t="s">
        <v>140</v>
      </c>
      <c r="AU465" s="231" t="s">
        <v>85</v>
      </c>
      <c r="AY465" s="18" t="s">
        <v>139</v>
      </c>
      <c r="BE465" s="232">
        <f>IF(N465="základní",J465,0)</f>
        <v>0</v>
      </c>
      <c r="BF465" s="232">
        <f>IF(N465="snížená",J465,0)</f>
        <v>0</v>
      </c>
      <c r="BG465" s="232">
        <f>IF(N465="zákl. přenesená",J465,0)</f>
        <v>0</v>
      </c>
      <c r="BH465" s="232">
        <f>IF(N465="sníž. přenesená",J465,0)</f>
        <v>0</v>
      </c>
      <c r="BI465" s="232">
        <f>IF(N465="nulová",J465,0)</f>
        <v>0</v>
      </c>
      <c r="BJ465" s="18" t="s">
        <v>82</v>
      </c>
      <c r="BK465" s="232">
        <f>ROUND(I465*H465,2)</f>
        <v>0</v>
      </c>
      <c r="BL465" s="18" t="s">
        <v>233</v>
      </c>
      <c r="BM465" s="231" t="s">
        <v>763</v>
      </c>
    </row>
    <row r="466" s="2" customFormat="1">
      <c r="A466" s="39"/>
      <c r="B466" s="40"/>
      <c r="C466" s="41"/>
      <c r="D466" s="233" t="s">
        <v>146</v>
      </c>
      <c r="E466" s="41"/>
      <c r="F466" s="234" t="s">
        <v>764</v>
      </c>
      <c r="G466" s="41"/>
      <c r="H466" s="41"/>
      <c r="I466" s="137"/>
      <c r="J466" s="41"/>
      <c r="K466" s="41"/>
      <c r="L466" s="45"/>
      <c r="M466" s="235"/>
      <c r="N466" s="236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146</v>
      </c>
      <c r="AU466" s="18" t="s">
        <v>85</v>
      </c>
    </row>
    <row r="467" s="2" customFormat="1">
      <c r="A467" s="39"/>
      <c r="B467" s="40"/>
      <c r="C467" s="41"/>
      <c r="D467" s="233" t="s">
        <v>183</v>
      </c>
      <c r="E467" s="41"/>
      <c r="F467" s="260" t="s">
        <v>662</v>
      </c>
      <c r="G467" s="41"/>
      <c r="H467" s="41"/>
      <c r="I467" s="137"/>
      <c r="J467" s="41"/>
      <c r="K467" s="41"/>
      <c r="L467" s="45"/>
      <c r="M467" s="235"/>
      <c r="N467" s="236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183</v>
      </c>
      <c r="AU467" s="18" t="s">
        <v>85</v>
      </c>
    </row>
    <row r="468" s="13" customFormat="1">
      <c r="A468" s="13"/>
      <c r="B468" s="237"/>
      <c r="C468" s="238"/>
      <c r="D468" s="233" t="s">
        <v>147</v>
      </c>
      <c r="E468" s="239" t="s">
        <v>19</v>
      </c>
      <c r="F468" s="240" t="s">
        <v>765</v>
      </c>
      <c r="G468" s="238"/>
      <c r="H468" s="241">
        <v>480</v>
      </c>
      <c r="I468" s="242"/>
      <c r="J468" s="238"/>
      <c r="K468" s="238"/>
      <c r="L468" s="243"/>
      <c r="M468" s="244"/>
      <c r="N468" s="245"/>
      <c r="O468" s="245"/>
      <c r="P468" s="245"/>
      <c r="Q468" s="245"/>
      <c r="R468" s="245"/>
      <c r="S468" s="245"/>
      <c r="T468" s="246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7" t="s">
        <v>147</v>
      </c>
      <c r="AU468" s="247" t="s">
        <v>85</v>
      </c>
      <c r="AV468" s="13" t="s">
        <v>85</v>
      </c>
      <c r="AW468" s="13" t="s">
        <v>34</v>
      </c>
      <c r="AX468" s="13" t="s">
        <v>74</v>
      </c>
      <c r="AY468" s="247" t="s">
        <v>139</v>
      </c>
    </row>
    <row r="469" s="13" customFormat="1">
      <c r="A469" s="13"/>
      <c r="B469" s="237"/>
      <c r="C469" s="238"/>
      <c r="D469" s="233" t="s">
        <v>147</v>
      </c>
      <c r="E469" s="239" t="s">
        <v>19</v>
      </c>
      <c r="F469" s="240" t="s">
        <v>766</v>
      </c>
      <c r="G469" s="238"/>
      <c r="H469" s="241">
        <v>42</v>
      </c>
      <c r="I469" s="242"/>
      <c r="J469" s="238"/>
      <c r="K469" s="238"/>
      <c r="L469" s="243"/>
      <c r="M469" s="244"/>
      <c r="N469" s="245"/>
      <c r="O469" s="245"/>
      <c r="P469" s="245"/>
      <c r="Q469" s="245"/>
      <c r="R469" s="245"/>
      <c r="S469" s="245"/>
      <c r="T469" s="246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7" t="s">
        <v>147</v>
      </c>
      <c r="AU469" s="247" t="s">
        <v>85</v>
      </c>
      <c r="AV469" s="13" t="s">
        <v>85</v>
      </c>
      <c r="AW469" s="13" t="s">
        <v>34</v>
      </c>
      <c r="AX469" s="13" t="s">
        <v>74</v>
      </c>
      <c r="AY469" s="247" t="s">
        <v>139</v>
      </c>
    </row>
    <row r="470" s="14" customFormat="1">
      <c r="A470" s="14"/>
      <c r="B470" s="261"/>
      <c r="C470" s="262"/>
      <c r="D470" s="233" t="s">
        <v>147</v>
      </c>
      <c r="E470" s="263" t="s">
        <v>19</v>
      </c>
      <c r="F470" s="264" t="s">
        <v>439</v>
      </c>
      <c r="G470" s="262"/>
      <c r="H470" s="265">
        <v>522</v>
      </c>
      <c r="I470" s="266"/>
      <c r="J470" s="262"/>
      <c r="K470" s="262"/>
      <c r="L470" s="267"/>
      <c r="M470" s="268"/>
      <c r="N470" s="269"/>
      <c r="O470" s="269"/>
      <c r="P470" s="269"/>
      <c r="Q470" s="269"/>
      <c r="R470" s="269"/>
      <c r="S470" s="269"/>
      <c r="T470" s="27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71" t="s">
        <v>147</v>
      </c>
      <c r="AU470" s="271" t="s">
        <v>85</v>
      </c>
      <c r="AV470" s="14" t="s">
        <v>167</v>
      </c>
      <c r="AW470" s="14" t="s">
        <v>34</v>
      </c>
      <c r="AX470" s="14" t="s">
        <v>82</v>
      </c>
      <c r="AY470" s="271" t="s">
        <v>139</v>
      </c>
    </row>
    <row r="471" s="2" customFormat="1" ht="16.5" customHeight="1">
      <c r="A471" s="39"/>
      <c r="B471" s="40"/>
      <c r="C471" s="250" t="s">
        <v>767</v>
      </c>
      <c r="D471" s="250" t="s">
        <v>161</v>
      </c>
      <c r="E471" s="251" t="s">
        <v>768</v>
      </c>
      <c r="F471" s="252" t="s">
        <v>769</v>
      </c>
      <c r="G471" s="253" t="s">
        <v>722</v>
      </c>
      <c r="H471" s="254">
        <v>211.41</v>
      </c>
      <c r="I471" s="255"/>
      <c r="J471" s="256">
        <f>ROUND(I471*H471,2)</f>
        <v>0</v>
      </c>
      <c r="K471" s="252" t="s">
        <v>156</v>
      </c>
      <c r="L471" s="257"/>
      <c r="M471" s="258" t="s">
        <v>19</v>
      </c>
      <c r="N471" s="259" t="s">
        <v>45</v>
      </c>
      <c r="O471" s="85"/>
      <c r="P471" s="229">
        <f>O471*H471</f>
        <v>0</v>
      </c>
      <c r="Q471" s="229">
        <v>1</v>
      </c>
      <c r="R471" s="229">
        <f>Q471*H471</f>
        <v>211.41</v>
      </c>
      <c r="S471" s="229">
        <v>0</v>
      </c>
      <c r="T471" s="230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1" t="s">
        <v>347</v>
      </c>
      <c r="AT471" s="231" t="s">
        <v>161</v>
      </c>
      <c r="AU471" s="231" t="s">
        <v>85</v>
      </c>
      <c r="AY471" s="18" t="s">
        <v>139</v>
      </c>
      <c r="BE471" s="232">
        <f>IF(N471="základní",J471,0)</f>
        <v>0</v>
      </c>
      <c r="BF471" s="232">
        <f>IF(N471="snížená",J471,0)</f>
        <v>0</v>
      </c>
      <c r="BG471" s="232">
        <f>IF(N471="zákl. přenesená",J471,0)</f>
        <v>0</v>
      </c>
      <c r="BH471" s="232">
        <f>IF(N471="sníž. přenesená",J471,0)</f>
        <v>0</v>
      </c>
      <c r="BI471" s="232">
        <f>IF(N471="nulová",J471,0)</f>
        <v>0</v>
      </c>
      <c r="BJ471" s="18" t="s">
        <v>82</v>
      </c>
      <c r="BK471" s="232">
        <f>ROUND(I471*H471,2)</f>
        <v>0</v>
      </c>
      <c r="BL471" s="18" t="s">
        <v>233</v>
      </c>
      <c r="BM471" s="231" t="s">
        <v>770</v>
      </c>
    </row>
    <row r="472" s="2" customFormat="1">
      <c r="A472" s="39"/>
      <c r="B472" s="40"/>
      <c r="C472" s="41"/>
      <c r="D472" s="233" t="s">
        <v>146</v>
      </c>
      <c r="E472" s="41"/>
      <c r="F472" s="234" t="s">
        <v>769</v>
      </c>
      <c r="G472" s="41"/>
      <c r="H472" s="41"/>
      <c r="I472" s="137"/>
      <c r="J472" s="41"/>
      <c r="K472" s="41"/>
      <c r="L472" s="45"/>
      <c r="M472" s="235"/>
      <c r="N472" s="236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146</v>
      </c>
      <c r="AU472" s="18" t="s">
        <v>85</v>
      </c>
    </row>
    <row r="473" s="13" customFormat="1">
      <c r="A473" s="13"/>
      <c r="B473" s="237"/>
      <c r="C473" s="238"/>
      <c r="D473" s="233" t="s">
        <v>147</v>
      </c>
      <c r="E473" s="239" t="s">
        <v>19</v>
      </c>
      <c r="F473" s="240" t="s">
        <v>771</v>
      </c>
      <c r="G473" s="238"/>
      <c r="H473" s="241">
        <v>194.40000000000001</v>
      </c>
      <c r="I473" s="242"/>
      <c r="J473" s="238"/>
      <c r="K473" s="238"/>
      <c r="L473" s="243"/>
      <c r="M473" s="244"/>
      <c r="N473" s="245"/>
      <c r="O473" s="245"/>
      <c r="P473" s="245"/>
      <c r="Q473" s="245"/>
      <c r="R473" s="245"/>
      <c r="S473" s="245"/>
      <c r="T473" s="24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7" t="s">
        <v>147</v>
      </c>
      <c r="AU473" s="247" t="s">
        <v>85</v>
      </c>
      <c r="AV473" s="13" t="s">
        <v>85</v>
      </c>
      <c r="AW473" s="13" t="s">
        <v>34</v>
      </c>
      <c r="AX473" s="13" t="s">
        <v>74</v>
      </c>
      <c r="AY473" s="247" t="s">
        <v>139</v>
      </c>
    </row>
    <row r="474" s="13" customFormat="1">
      <c r="A474" s="13"/>
      <c r="B474" s="237"/>
      <c r="C474" s="238"/>
      <c r="D474" s="233" t="s">
        <v>147</v>
      </c>
      <c r="E474" s="239" t="s">
        <v>19</v>
      </c>
      <c r="F474" s="240" t="s">
        <v>772</v>
      </c>
      <c r="G474" s="238"/>
      <c r="H474" s="241">
        <v>17.010000000000002</v>
      </c>
      <c r="I474" s="242"/>
      <c r="J474" s="238"/>
      <c r="K474" s="238"/>
      <c r="L474" s="243"/>
      <c r="M474" s="244"/>
      <c r="N474" s="245"/>
      <c r="O474" s="245"/>
      <c r="P474" s="245"/>
      <c r="Q474" s="245"/>
      <c r="R474" s="245"/>
      <c r="S474" s="245"/>
      <c r="T474" s="246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7" t="s">
        <v>147</v>
      </c>
      <c r="AU474" s="247" t="s">
        <v>85</v>
      </c>
      <c r="AV474" s="13" t="s">
        <v>85</v>
      </c>
      <c r="AW474" s="13" t="s">
        <v>34</v>
      </c>
      <c r="AX474" s="13" t="s">
        <v>74</v>
      </c>
      <c r="AY474" s="247" t="s">
        <v>139</v>
      </c>
    </row>
    <row r="475" s="14" customFormat="1">
      <c r="A475" s="14"/>
      <c r="B475" s="261"/>
      <c r="C475" s="262"/>
      <c r="D475" s="233" t="s">
        <v>147</v>
      </c>
      <c r="E475" s="263" t="s">
        <v>19</v>
      </c>
      <c r="F475" s="264" t="s">
        <v>439</v>
      </c>
      <c r="G475" s="262"/>
      <c r="H475" s="265">
        <v>211.41</v>
      </c>
      <c r="I475" s="266"/>
      <c r="J475" s="262"/>
      <c r="K475" s="262"/>
      <c r="L475" s="267"/>
      <c r="M475" s="268"/>
      <c r="N475" s="269"/>
      <c r="O475" s="269"/>
      <c r="P475" s="269"/>
      <c r="Q475" s="269"/>
      <c r="R475" s="269"/>
      <c r="S475" s="269"/>
      <c r="T475" s="270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71" t="s">
        <v>147</v>
      </c>
      <c r="AU475" s="271" t="s">
        <v>85</v>
      </c>
      <c r="AV475" s="14" t="s">
        <v>167</v>
      </c>
      <c r="AW475" s="14" t="s">
        <v>34</v>
      </c>
      <c r="AX475" s="14" t="s">
        <v>82</v>
      </c>
      <c r="AY475" s="271" t="s">
        <v>139</v>
      </c>
    </row>
    <row r="476" s="2" customFormat="1" ht="21.75" customHeight="1">
      <c r="A476" s="39"/>
      <c r="B476" s="40"/>
      <c r="C476" s="220" t="s">
        <v>773</v>
      </c>
      <c r="D476" s="220" t="s">
        <v>140</v>
      </c>
      <c r="E476" s="221" t="s">
        <v>774</v>
      </c>
      <c r="F476" s="222" t="s">
        <v>775</v>
      </c>
      <c r="G476" s="223" t="s">
        <v>143</v>
      </c>
      <c r="H476" s="224">
        <v>21</v>
      </c>
      <c r="I476" s="225"/>
      <c r="J476" s="226">
        <f>ROUND(I476*H476,2)</f>
        <v>0</v>
      </c>
      <c r="K476" s="222" t="s">
        <v>156</v>
      </c>
      <c r="L476" s="45"/>
      <c r="M476" s="227" t="s">
        <v>19</v>
      </c>
      <c r="N476" s="228" t="s">
        <v>45</v>
      </c>
      <c r="O476" s="85"/>
      <c r="P476" s="229">
        <f>O476*H476</f>
        <v>0</v>
      </c>
      <c r="Q476" s="229">
        <v>0.22649</v>
      </c>
      <c r="R476" s="229">
        <f>Q476*H476</f>
        <v>4.7562899999999999</v>
      </c>
      <c r="S476" s="229">
        <v>0</v>
      </c>
      <c r="T476" s="230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1" t="s">
        <v>233</v>
      </c>
      <c r="AT476" s="231" t="s">
        <v>140</v>
      </c>
      <c r="AU476" s="231" t="s">
        <v>85</v>
      </c>
      <c r="AY476" s="18" t="s">
        <v>139</v>
      </c>
      <c r="BE476" s="232">
        <f>IF(N476="základní",J476,0)</f>
        <v>0</v>
      </c>
      <c r="BF476" s="232">
        <f>IF(N476="snížená",J476,0)</f>
        <v>0</v>
      </c>
      <c r="BG476" s="232">
        <f>IF(N476="zákl. přenesená",J476,0)</f>
        <v>0</v>
      </c>
      <c r="BH476" s="232">
        <f>IF(N476="sníž. přenesená",J476,0)</f>
        <v>0</v>
      </c>
      <c r="BI476" s="232">
        <f>IF(N476="nulová",J476,0)</f>
        <v>0</v>
      </c>
      <c r="BJ476" s="18" t="s">
        <v>82</v>
      </c>
      <c r="BK476" s="232">
        <f>ROUND(I476*H476,2)</f>
        <v>0</v>
      </c>
      <c r="BL476" s="18" t="s">
        <v>233</v>
      </c>
      <c r="BM476" s="231" t="s">
        <v>776</v>
      </c>
    </row>
    <row r="477" s="2" customFormat="1">
      <c r="A477" s="39"/>
      <c r="B477" s="40"/>
      <c r="C477" s="41"/>
      <c r="D477" s="233" t="s">
        <v>146</v>
      </c>
      <c r="E477" s="41"/>
      <c r="F477" s="234" t="s">
        <v>777</v>
      </c>
      <c r="G477" s="41"/>
      <c r="H477" s="41"/>
      <c r="I477" s="137"/>
      <c r="J477" s="41"/>
      <c r="K477" s="41"/>
      <c r="L477" s="45"/>
      <c r="M477" s="235"/>
      <c r="N477" s="236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146</v>
      </c>
      <c r="AU477" s="18" t="s">
        <v>85</v>
      </c>
    </row>
    <row r="478" s="2" customFormat="1">
      <c r="A478" s="39"/>
      <c r="B478" s="40"/>
      <c r="C478" s="41"/>
      <c r="D478" s="233" t="s">
        <v>183</v>
      </c>
      <c r="E478" s="41"/>
      <c r="F478" s="260" t="s">
        <v>662</v>
      </c>
      <c r="G478" s="41"/>
      <c r="H478" s="41"/>
      <c r="I478" s="137"/>
      <c r="J478" s="41"/>
      <c r="K478" s="41"/>
      <c r="L478" s="45"/>
      <c r="M478" s="235"/>
      <c r="N478" s="236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183</v>
      </c>
      <c r="AU478" s="18" t="s">
        <v>85</v>
      </c>
    </row>
    <row r="479" s="13" customFormat="1">
      <c r="A479" s="13"/>
      <c r="B479" s="237"/>
      <c r="C479" s="238"/>
      <c r="D479" s="233" t="s">
        <v>147</v>
      </c>
      <c r="E479" s="239" t="s">
        <v>19</v>
      </c>
      <c r="F479" s="240" t="s">
        <v>778</v>
      </c>
      <c r="G479" s="238"/>
      <c r="H479" s="241">
        <v>21</v>
      </c>
      <c r="I479" s="242"/>
      <c r="J479" s="238"/>
      <c r="K479" s="238"/>
      <c r="L479" s="243"/>
      <c r="M479" s="244"/>
      <c r="N479" s="245"/>
      <c r="O479" s="245"/>
      <c r="P479" s="245"/>
      <c r="Q479" s="245"/>
      <c r="R479" s="245"/>
      <c r="S479" s="245"/>
      <c r="T479" s="24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7" t="s">
        <v>147</v>
      </c>
      <c r="AU479" s="247" t="s">
        <v>85</v>
      </c>
      <c r="AV479" s="13" t="s">
        <v>85</v>
      </c>
      <c r="AW479" s="13" t="s">
        <v>34</v>
      </c>
      <c r="AX479" s="13" t="s">
        <v>82</v>
      </c>
      <c r="AY479" s="247" t="s">
        <v>139</v>
      </c>
    </row>
    <row r="480" s="2" customFormat="1" ht="21.75" customHeight="1">
      <c r="A480" s="39"/>
      <c r="B480" s="40"/>
      <c r="C480" s="220" t="s">
        <v>779</v>
      </c>
      <c r="D480" s="220" t="s">
        <v>140</v>
      </c>
      <c r="E480" s="221" t="s">
        <v>780</v>
      </c>
      <c r="F480" s="222" t="s">
        <v>781</v>
      </c>
      <c r="G480" s="223" t="s">
        <v>143</v>
      </c>
      <c r="H480" s="224">
        <v>480</v>
      </c>
      <c r="I480" s="225"/>
      <c r="J480" s="226">
        <f>ROUND(I480*H480,2)</f>
        <v>0</v>
      </c>
      <c r="K480" s="222" t="s">
        <v>156</v>
      </c>
      <c r="L480" s="45"/>
      <c r="M480" s="227" t="s">
        <v>19</v>
      </c>
      <c r="N480" s="228" t="s">
        <v>45</v>
      </c>
      <c r="O480" s="85"/>
      <c r="P480" s="229">
        <f>O480*H480</f>
        <v>0</v>
      </c>
      <c r="Q480" s="229">
        <v>0.084250000000000005</v>
      </c>
      <c r="R480" s="229">
        <f>Q480*H480</f>
        <v>40.440000000000005</v>
      </c>
      <c r="S480" s="229">
        <v>0</v>
      </c>
      <c r="T480" s="230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1" t="s">
        <v>233</v>
      </c>
      <c r="AT480" s="231" t="s">
        <v>140</v>
      </c>
      <c r="AU480" s="231" t="s">
        <v>85</v>
      </c>
      <c r="AY480" s="18" t="s">
        <v>139</v>
      </c>
      <c r="BE480" s="232">
        <f>IF(N480="základní",J480,0)</f>
        <v>0</v>
      </c>
      <c r="BF480" s="232">
        <f>IF(N480="snížená",J480,0)</f>
        <v>0</v>
      </c>
      <c r="BG480" s="232">
        <f>IF(N480="zákl. přenesená",J480,0)</f>
        <v>0</v>
      </c>
      <c r="BH480" s="232">
        <f>IF(N480="sníž. přenesená",J480,0)</f>
        <v>0</v>
      </c>
      <c r="BI480" s="232">
        <f>IF(N480="nulová",J480,0)</f>
        <v>0</v>
      </c>
      <c r="BJ480" s="18" t="s">
        <v>82</v>
      </c>
      <c r="BK480" s="232">
        <f>ROUND(I480*H480,2)</f>
        <v>0</v>
      </c>
      <c r="BL480" s="18" t="s">
        <v>233</v>
      </c>
      <c r="BM480" s="231" t="s">
        <v>782</v>
      </c>
    </row>
    <row r="481" s="2" customFormat="1">
      <c r="A481" s="39"/>
      <c r="B481" s="40"/>
      <c r="C481" s="41"/>
      <c r="D481" s="233" t="s">
        <v>146</v>
      </c>
      <c r="E481" s="41"/>
      <c r="F481" s="234" t="s">
        <v>783</v>
      </c>
      <c r="G481" s="41"/>
      <c r="H481" s="41"/>
      <c r="I481" s="137"/>
      <c r="J481" s="41"/>
      <c r="K481" s="41"/>
      <c r="L481" s="45"/>
      <c r="M481" s="235"/>
      <c r="N481" s="236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146</v>
      </c>
      <c r="AU481" s="18" t="s">
        <v>85</v>
      </c>
    </row>
    <row r="482" s="2" customFormat="1">
      <c r="A482" s="39"/>
      <c r="B482" s="40"/>
      <c r="C482" s="41"/>
      <c r="D482" s="233" t="s">
        <v>183</v>
      </c>
      <c r="E482" s="41"/>
      <c r="F482" s="260" t="s">
        <v>662</v>
      </c>
      <c r="G482" s="41"/>
      <c r="H482" s="41"/>
      <c r="I482" s="137"/>
      <c r="J482" s="41"/>
      <c r="K482" s="41"/>
      <c r="L482" s="45"/>
      <c r="M482" s="235"/>
      <c r="N482" s="236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183</v>
      </c>
      <c r="AU482" s="18" t="s">
        <v>85</v>
      </c>
    </row>
    <row r="483" s="13" customFormat="1">
      <c r="A483" s="13"/>
      <c r="B483" s="237"/>
      <c r="C483" s="238"/>
      <c r="D483" s="233" t="s">
        <v>147</v>
      </c>
      <c r="E483" s="239" t="s">
        <v>19</v>
      </c>
      <c r="F483" s="240" t="s">
        <v>784</v>
      </c>
      <c r="G483" s="238"/>
      <c r="H483" s="241">
        <v>480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7" t="s">
        <v>147</v>
      </c>
      <c r="AU483" s="247" t="s">
        <v>85</v>
      </c>
      <c r="AV483" s="13" t="s">
        <v>85</v>
      </c>
      <c r="AW483" s="13" t="s">
        <v>34</v>
      </c>
      <c r="AX483" s="13" t="s">
        <v>82</v>
      </c>
      <c r="AY483" s="247" t="s">
        <v>139</v>
      </c>
    </row>
    <row r="484" s="2" customFormat="1" ht="16.5" customHeight="1">
      <c r="A484" s="39"/>
      <c r="B484" s="40"/>
      <c r="C484" s="250" t="s">
        <v>785</v>
      </c>
      <c r="D484" s="250" t="s">
        <v>161</v>
      </c>
      <c r="E484" s="251" t="s">
        <v>786</v>
      </c>
      <c r="F484" s="252" t="s">
        <v>787</v>
      </c>
      <c r="G484" s="253" t="s">
        <v>143</v>
      </c>
      <c r="H484" s="254">
        <v>96</v>
      </c>
      <c r="I484" s="255"/>
      <c r="J484" s="256">
        <f>ROUND(I484*H484,2)</f>
        <v>0</v>
      </c>
      <c r="K484" s="252" t="s">
        <v>156</v>
      </c>
      <c r="L484" s="257"/>
      <c r="M484" s="258" t="s">
        <v>19</v>
      </c>
      <c r="N484" s="259" t="s">
        <v>45</v>
      </c>
      <c r="O484" s="85"/>
      <c r="P484" s="229">
        <f>O484*H484</f>
        <v>0</v>
      </c>
      <c r="Q484" s="229">
        <v>0.13100000000000001</v>
      </c>
      <c r="R484" s="229">
        <f>Q484*H484</f>
        <v>12.576000000000001</v>
      </c>
      <c r="S484" s="229">
        <v>0</v>
      </c>
      <c r="T484" s="230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1" t="s">
        <v>284</v>
      </c>
      <c r="AT484" s="231" t="s">
        <v>161</v>
      </c>
      <c r="AU484" s="231" t="s">
        <v>85</v>
      </c>
      <c r="AY484" s="18" t="s">
        <v>139</v>
      </c>
      <c r="BE484" s="232">
        <f>IF(N484="základní",J484,0)</f>
        <v>0</v>
      </c>
      <c r="BF484" s="232">
        <f>IF(N484="snížená",J484,0)</f>
        <v>0</v>
      </c>
      <c r="BG484" s="232">
        <f>IF(N484="zákl. přenesená",J484,0)</f>
        <v>0</v>
      </c>
      <c r="BH484" s="232">
        <f>IF(N484="sníž. přenesená",J484,0)</f>
        <v>0</v>
      </c>
      <c r="BI484" s="232">
        <f>IF(N484="nulová",J484,0)</f>
        <v>0</v>
      </c>
      <c r="BJ484" s="18" t="s">
        <v>82</v>
      </c>
      <c r="BK484" s="232">
        <f>ROUND(I484*H484,2)</f>
        <v>0</v>
      </c>
      <c r="BL484" s="18" t="s">
        <v>284</v>
      </c>
      <c r="BM484" s="231" t="s">
        <v>788</v>
      </c>
    </row>
    <row r="485" s="2" customFormat="1">
      <c r="A485" s="39"/>
      <c r="B485" s="40"/>
      <c r="C485" s="41"/>
      <c r="D485" s="233" t="s">
        <v>146</v>
      </c>
      <c r="E485" s="41"/>
      <c r="F485" s="234" t="s">
        <v>787</v>
      </c>
      <c r="G485" s="41"/>
      <c r="H485" s="41"/>
      <c r="I485" s="137"/>
      <c r="J485" s="41"/>
      <c r="K485" s="41"/>
      <c r="L485" s="45"/>
      <c r="M485" s="235"/>
      <c r="N485" s="236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146</v>
      </c>
      <c r="AU485" s="18" t="s">
        <v>85</v>
      </c>
    </row>
    <row r="486" s="13" customFormat="1">
      <c r="A486" s="13"/>
      <c r="B486" s="237"/>
      <c r="C486" s="238"/>
      <c r="D486" s="233" t="s">
        <v>147</v>
      </c>
      <c r="E486" s="239" t="s">
        <v>19</v>
      </c>
      <c r="F486" s="240" t="s">
        <v>789</v>
      </c>
      <c r="G486" s="238"/>
      <c r="H486" s="241">
        <v>96</v>
      </c>
      <c r="I486" s="242"/>
      <c r="J486" s="238"/>
      <c r="K486" s="238"/>
      <c r="L486" s="243"/>
      <c r="M486" s="244"/>
      <c r="N486" s="245"/>
      <c r="O486" s="245"/>
      <c r="P486" s="245"/>
      <c r="Q486" s="245"/>
      <c r="R486" s="245"/>
      <c r="S486" s="245"/>
      <c r="T486" s="246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7" t="s">
        <v>147</v>
      </c>
      <c r="AU486" s="247" t="s">
        <v>85</v>
      </c>
      <c r="AV486" s="13" t="s">
        <v>85</v>
      </c>
      <c r="AW486" s="13" t="s">
        <v>34</v>
      </c>
      <c r="AX486" s="13" t="s">
        <v>82</v>
      </c>
      <c r="AY486" s="247" t="s">
        <v>139</v>
      </c>
    </row>
    <row r="487" s="2" customFormat="1" ht="21.75" customHeight="1">
      <c r="A487" s="39"/>
      <c r="B487" s="40"/>
      <c r="C487" s="220" t="s">
        <v>790</v>
      </c>
      <c r="D487" s="220" t="s">
        <v>140</v>
      </c>
      <c r="E487" s="221" t="s">
        <v>791</v>
      </c>
      <c r="F487" s="222" t="s">
        <v>792</v>
      </c>
      <c r="G487" s="223" t="s">
        <v>143</v>
      </c>
      <c r="H487" s="224">
        <v>480</v>
      </c>
      <c r="I487" s="225"/>
      <c r="J487" s="226">
        <f>ROUND(I487*H487,2)</f>
        <v>0</v>
      </c>
      <c r="K487" s="222" t="s">
        <v>156</v>
      </c>
      <c r="L487" s="45"/>
      <c r="M487" s="227" t="s">
        <v>19</v>
      </c>
      <c r="N487" s="228" t="s">
        <v>45</v>
      </c>
      <c r="O487" s="85"/>
      <c r="P487" s="229">
        <f>O487*H487</f>
        <v>0</v>
      </c>
      <c r="Q487" s="229">
        <v>0</v>
      </c>
      <c r="R487" s="229">
        <f>Q487*H487</f>
        <v>0</v>
      </c>
      <c r="S487" s="229">
        <v>0</v>
      </c>
      <c r="T487" s="230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1" t="s">
        <v>233</v>
      </c>
      <c r="AT487" s="231" t="s">
        <v>140</v>
      </c>
      <c r="AU487" s="231" t="s">
        <v>85</v>
      </c>
      <c r="AY487" s="18" t="s">
        <v>139</v>
      </c>
      <c r="BE487" s="232">
        <f>IF(N487="základní",J487,0)</f>
        <v>0</v>
      </c>
      <c r="BF487" s="232">
        <f>IF(N487="snížená",J487,0)</f>
        <v>0</v>
      </c>
      <c r="BG487" s="232">
        <f>IF(N487="zákl. přenesená",J487,0)</f>
        <v>0</v>
      </c>
      <c r="BH487" s="232">
        <f>IF(N487="sníž. přenesená",J487,0)</f>
        <v>0</v>
      </c>
      <c r="BI487" s="232">
        <f>IF(N487="nulová",J487,0)</f>
        <v>0</v>
      </c>
      <c r="BJ487" s="18" t="s">
        <v>82</v>
      </c>
      <c r="BK487" s="232">
        <f>ROUND(I487*H487,2)</f>
        <v>0</v>
      </c>
      <c r="BL487" s="18" t="s">
        <v>233</v>
      </c>
      <c r="BM487" s="231" t="s">
        <v>793</v>
      </c>
    </row>
    <row r="488" s="2" customFormat="1">
      <c r="A488" s="39"/>
      <c r="B488" s="40"/>
      <c r="C488" s="41"/>
      <c r="D488" s="233" t="s">
        <v>146</v>
      </c>
      <c r="E488" s="41"/>
      <c r="F488" s="234" t="s">
        <v>794</v>
      </c>
      <c r="G488" s="41"/>
      <c r="H488" s="41"/>
      <c r="I488" s="137"/>
      <c r="J488" s="41"/>
      <c r="K488" s="41"/>
      <c r="L488" s="45"/>
      <c r="M488" s="235"/>
      <c r="N488" s="236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146</v>
      </c>
      <c r="AU488" s="18" t="s">
        <v>85</v>
      </c>
    </row>
    <row r="489" s="2" customFormat="1">
      <c r="A489" s="39"/>
      <c r="B489" s="40"/>
      <c r="C489" s="41"/>
      <c r="D489" s="233" t="s">
        <v>183</v>
      </c>
      <c r="E489" s="41"/>
      <c r="F489" s="260" t="s">
        <v>662</v>
      </c>
      <c r="G489" s="41"/>
      <c r="H489" s="41"/>
      <c r="I489" s="137"/>
      <c r="J489" s="41"/>
      <c r="K489" s="41"/>
      <c r="L489" s="45"/>
      <c r="M489" s="235"/>
      <c r="N489" s="236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183</v>
      </c>
      <c r="AU489" s="18" t="s">
        <v>85</v>
      </c>
    </row>
    <row r="490" s="13" customFormat="1">
      <c r="A490" s="13"/>
      <c r="B490" s="237"/>
      <c r="C490" s="238"/>
      <c r="D490" s="233" t="s">
        <v>147</v>
      </c>
      <c r="E490" s="239" t="s">
        <v>19</v>
      </c>
      <c r="F490" s="240" t="s">
        <v>784</v>
      </c>
      <c r="G490" s="238"/>
      <c r="H490" s="241">
        <v>480</v>
      </c>
      <c r="I490" s="242"/>
      <c r="J490" s="238"/>
      <c r="K490" s="238"/>
      <c r="L490" s="243"/>
      <c r="M490" s="244"/>
      <c r="N490" s="245"/>
      <c r="O490" s="245"/>
      <c r="P490" s="245"/>
      <c r="Q490" s="245"/>
      <c r="R490" s="245"/>
      <c r="S490" s="245"/>
      <c r="T490" s="246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7" t="s">
        <v>147</v>
      </c>
      <c r="AU490" s="247" t="s">
        <v>85</v>
      </c>
      <c r="AV490" s="13" t="s">
        <v>85</v>
      </c>
      <c r="AW490" s="13" t="s">
        <v>34</v>
      </c>
      <c r="AX490" s="13" t="s">
        <v>82</v>
      </c>
      <c r="AY490" s="247" t="s">
        <v>139</v>
      </c>
    </row>
    <row r="491" s="2" customFormat="1" ht="21.75" customHeight="1">
      <c r="A491" s="39"/>
      <c r="B491" s="40"/>
      <c r="C491" s="220" t="s">
        <v>795</v>
      </c>
      <c r="D491" s="220" t="s">
        <v>140</v>
      </c>
      <c r="E491" s="221" t="s">
        <v>796</v>
      </c>
      <c r="F491" s="222" t="s">
        <v>797</v>
      </c>
      <c r="G491" s="223" t="s">
        <v>180</v>
      </c>
      <c r="H491" s="224">
        <v>70</v>
      </c>
      <c r="I491" s="225"/>
      <c r="J491" s="226">
        <f>ROUND(I491*H491,2)</f>
        <v>0</v>
      </c>
      <c r="K491" s="222" t="s">
        <v>156</v>
      </c>
      <c r="L491" s="45"/>
      <c r="M491" s="227" t="s">
        <v>19</v>
      </c>
      <c r="N491" s="228" t="s">
        <v>45</v>
      </c>
      <c r="O491" s="85"/>
      <c r="P491" s="229">
        <f>O491*H491</f>
        <v>0</v>
      </c>
      <c r="Q491" s="229">
        <v>0</v>
      </c>
      <c r="R491" s="229">
        <f>Q491*H491</f>
        <v>0</v>
      </c>
      <c r="S491" s="229">
        <v>0</v>
      </c>
      <c r="T491" s="230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1" t="s">
        <v>233</v>
      </c>
      <c r="AT491" s="231" t="s">
        <v>140</v>
      </c>
      <c r="AU491" s="231" t="s">
        <v>85</v>
      </c>
      <c r="AY491" s="18" t="s">
        <v>139</v>
      </c>
      <c r="BE491" s="232">
        <f>IF(N491="základní",J491,0)</f>
        <v>0</v>
      </c>
      <c r="BF491" s="232">
        <f>IF(N491="snížená",J491,0)</f>
        <v>0</v>
      </c>
      <c r="BG491" s="232">
        <f>IF(N491="zákl. přenesená",J491,0)</f>
        <v>0</v>
      </c>
      <c r="BH491" s="232">
        <f>IF(N491="sníž. přenesená",J491,0)</f>
        <v>0</v>
      </c>
      <c r="BI491" s="232">
        <f>IF(N491="nulová",J491,0)</f>
        <v>0</v>
      </c>
      <c r="BJ491" s="18" t="s">
        <v>82</v>
      </c>
      <c r="BK491" s="232">
        <f>ROUND(I491*H491,2)</f>
        <v>0</v>
      </c>
      <c r="BL491" s="18" t="s">
        <v>233</v>
      </c>
      <c r="BM491" s="231" t="s">
        <v>798</v>
      </c>
    </row>
    <row r="492" s="2" customFormat="1">
      <c r="A492" s="39"/>
      <c r="B492" s="40"/>
      <c r="C492" s="41"/>
      <c r="D492" s="233" t="s">
        <v>146</v>
      </c>
      <c r="E492" s="41"/>
      <c r="F492" s="234" t="s">
        <v>799</v>
      </c>
      <c r="G492" s="41"/>
      <c r="H492" s="41"/>
      <c r="I492" s="137"/>
      <c r="J492" s="41"/>
      <c r="K492" s="41"/>
      <c r="L492" s="45"/>
      <c r="M492" s="235"/>
      <c r="N492" s="236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146</v>
      </c>
      <c r="AU492" s="18" t="s">
        <v>85</v>
      </c>
    </row>
    <row r="493" s="2" customFormat="1">
      <c r="A493" s="39"/>
      <c r="B493" s="40"/>
      <c r="C493" s="41"/>
      <c r="D493" s="233" t="s">
        <v>183</v>
      </c>
      <c r="E493" s="41"/>
      <c r="F493" s="260" t="s">
        <v>649</v>
      </c>
      <c r="G493" s="41"/>
      <c r="H493" s="41"/>
      <c r="I493" s="137"/>
      <c r="J493" s="41"/>
      <c r="K493" s="41"/>
      <c r="L493" s="45"/>
      <c r="M493" s="235"/>
      <c r="N493" s="236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183</v>
      </c>
      <c r="AU493" s="18" t="s">
        <v>85</v>
      </c>
    </row>
    <row r="494" s="13" customFormat="1">
      <c r="A494" s="13"/>
      <c r="B494" s="237"/>
      <c r="C494" s="238"/>
      <c r="D494" s="233" t="s">
        <v>147</v>
      </c>
      <c r="E494" s="239" t="s">
        <v>19</v>
      </c>
      <c r="F494" s="240" t="s">
        <v>800</v>
      </c>
      <c r="G494" s="238"/>
      <c r="H494" s="241">
        <v>70</v>
      </c>
      <c r="I494" s="242"/>
      <c r="J494" s="238"/>
      <c r="K494" s="238"/>
      <c r="L494" s="243"/>
      <c r="M494" s="244"/>
      <c r="N494" s="245"/>
      <c r="O494" s="245"/>
      <c r="P494" s="245"/>
      <c r="Q494" s="245"/>
      <c r="R494" s="245"/>
      <c r="S494" s="245"/>
      <c r="T494" s="24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7" t="s">
        <v>147</v>
      </c>
      <c r="AU494" s="247" t="s">
        <v>85</v>
      </c>
      <c r="AV494" s="13" t="s">
        <v>85</v>
      </c>
      <c r="AW494" s="13" t="s">
        <v>34</v>
      </c>
      <c r="AX494" s="13" t="s">
        <v>82</v>
      </c>
      <c r="AY494" s="247" t="s">
        <v>139</v>
      </c>
    </row>
    <row r="495" s="2" customFormat="1" ht="21.75" customHeight="1">
      <c r="A495" s="39"/>
      <c r="B495" s="40"/>
      <c r="C495" s="220" t="s">
        <v>801</v>
      </c>
      <c r="D495" s="220" t="s">
        <v>140</v>
      </c>
      <c r="E495" s="221" t="s">
        <v>802</v>
      </c>
      <c r="F495" s="222" t="s">
        <v>803</v>
      </c>
      <c r="G495" s="223" t="s">
        <v>143</v>
      </c>
      <c r="H495" s="224">
        <v>21</v>
      </c>
      <c r="I495" s="225"/>
      <c r="J495" s="226">
        <f>ROUND(I495*H495,2)</f>
        <v>0</v>
      </c>
      <c r="K495" s="222" t="s">
        <v>156</v>
      </c>
      <c r="L495" s="45"/>
      <c r="M495" s="227" t="s">
        <v>19</v>
      </c>
      <c r="N495" s="228" t="s">
        <v>45</v>
      </c>
      <c r="O495" s="85"/>
      <c r="P495" s="229">
        <f>O495*H495</f>
        <v>0</v>
      </c>
      <c r="Q495" s="229">
        <v>0.15192</v>
      </c>
      <c r="R495" s="229">
        <f>Q495*H495</f>
        <v>3.1903199999999998</v>
      </c>
      <c r="S495" s="229">
        <v>0</v>
      </c>
      <c r="T495" s="230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1" t="s">
        <v>233</v>
      </c>
      <c r="AT495" s="231" t="s">
        <v>140</v>
      </c>
      <c r="AU495" s="231" t="s">
        <v>85</v>
      </c>
      <c r="AY495" s="18" t="s">
        <v>139</v>
      </c>
      <c r="BE495" s="232">
        <f>IF(N495="základní",J495,0)</f>
        <v>0</v>
      </c>
      <c r="BF495" s="232">
        <f>IF(N495="snížená",J495,0)</f>
        <v>0</v>
      </c>
      <c r="BG495" s="232">
        <f>IF(N495="zákl. přenesená",J495,0)</f>
        <v>0</v>
      </c>
      <c r="BH495" s="232">
        <f>IF(N495="sníž. přenesená",J495,0)</f>
        <v>0</v>
      </c>
      <c r="BI495" s="232">
        <f>IF(N495="nulová",J495,0)</f>
        <v>0</v>
      </c>
      <c r="BJ495" s="18" t="s">
        <v>82</v>
      </c>
      <c r="BK495" s="232">
        <f>ROUND(I495*H495,2)</f>
        <v>0</v>
      </c>
      <c r="BL495" s="18" t="s">
        <v>233</v>
      </c>
      <c r="BM495" s="231" t="s">
        <v>804</v>
      </c>
    </row>
    <row r="496" s="2" customFormat="1">
      <c r="A496" s="39"/>
      <c r="B496" s="40"/>
      <c r="C496" s="41"/>
      <c r="D496" s="233" t="s">
        <v>146</v>
      </c>
      <c r="E496" s="41"/>
      <c r="F496" s="234" t="s">
        <v>805</v>
      </c>
      <c r="G496" s="41"/>
      <c r="H496" s="41"/>
      <c r="I496" s="137"/>
      <c r="J496" s="41"/>
      <c r="K496" s="41"/>
      <c r="L496" s="45"/>
      <c r="M496" s="235"/>
      <c r="N496" s="236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146</v>
      </c>
      <c r="AU496" s="18" t="s">
        <v>85</v>
      </c>
    </row>
    <row r="497" s="2" customFormat="1">
      <c r="A497" s="39"/>
      <c r="B497" s="40"/>
      <c r="C497" s="41"/>
      <c r="D497" s="233" t="s">
        <v>183</v>
      </c>
      <c r="E497" s="41"/>
      <c r="F497" s="260" t="s">
        <v>662</v>
      </c>
      <c r="G497" s="41"/>
      <c r="H497" s="41"/>
      <c r="I497" s="137"/>
      <c r="J497" s="41"/>
      <c r="K497" s="41"/>
      <c r="L497" s="45"/>
      <c r="M497" s="235"/>
      <c r="N497" s="236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183</v>
      </c>
      <c r="AU497" s="18" t="s">
        <v>85</v>
      </c>
    </row>
    <row r="498" s="13" customFormat="1">
      <c r="A498" s="13"/>
      <c r="B498" s="237"/>
      <c r="C498" s="238"/>
      <c r="D498" s="233" t="s">
        <v>147</v>
      </c>
      <c r="E498" s="239" t="s">
        <v>19</v>
      </c>
      <c r="F498" s="240" t="s">
        <v>806</v>
      </c>
      <c r="G498" s="238"/>
      <c r="H498" s="241">
        <v>21</v>
      </c>
      <c r="I498" s="242"/>
      <c r="J498" s="238"/>
      <c r="K498" s="238"/>
      <c r="L498" s="243"/>
      <c r="M498" s="244"/>
      <c r="N498" s="245"/>
      <c r="O498" s="245"/>
      <c r="P498" s="245"/>
      <c r="Q498" s="245"/>
      <c r="R498" s="245"/>
      <c r="S498" s="245"/>
      <c r="T498" s="246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7" t="s">
        <v>147</v>
      </c>
      <c r="AU498" s="247" t="s">
        <v>85</v>
      </c>
      <c r="AV498" s="13" t="s">
        <v>85</v>
      </c>
      <c r="AW498" s="13" t="s">
        <v>34</v>
      </c>
      <c r="AX498" s="13" t="s">
        <v>82</v>
      </c>
      <c r="AY498" s="247" t="s">
        <v>139</v>
      </c>
    </row>
    <row r="499" s="2" customFormat="1" ht="21.75" customHeight="1">
      <c r="A499" s="39"/>
      <c r="B499" s="40"/>
      <c r="C499" s="250" t="s">
        <v>807</v>
      </c>
      <c r="D499" s="250" t="s">
        <v>161</v>
      </c>
      <c r="E499" s="251" t="s">
        <v>808</v>
      </c>
      <c r="F499" s="252" t="s">
        <v>809</v>
      </c>
      <c r="G499" s="253" t="s">
        <v>722</v>
      </c>
      <c r="H499" s="254">
        <v>3.9199999999999999</v>
      </c>
      <c r="I499" s="255"/>
      <c r="J499" s="256">
        <f>ROUND(I499*H499,2)</f>
        <v>0</v>
      </c>
      <c r="K499" s="252" t="s">
        <v>156</v>
      </c>
      <c r="L499" s="257"/>
      <c r="M499" s="258" t="s">
        <v>19</v>
      </c>
      <c r="N499" s="259" t="s">
        <v>45</v>
      </c>
      <c r="O499" s="85"/>
      <c r="P499" s="229">
        <f>O499*H499</f>
        <v>0</v>
      </c>
      <c r="Q499" s="229">
        <v>1</v>
      </c>
      <c r="R499" s="229">
        <f>Q499*H499</f>
        <v>3.9199999999999999</v>
      </c>
      <c r="S499" s="229">
        <v>0</v>
      </c>
      <c r="T499" s="230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1" t="s">
        <v>284</v>
      </c>
      <c r="AT499" s="231" t="s">
        <v>161</v>
      </c>
      <c r="AU499" s="231" t="s">
        <v>85</v>
      </c>
      <c r="AY499" s="18" t="s">
        <v>139</v>
      </c>
      <c r="BE499" s="232">
        <f>IF(N499="základní",J499,0)</f>
        <v>0</v>
      </c>
      <c r="BF499" s="232">
        <f>IF(N499="snížená",J499,0)</f>
        <v>0</v>
      </c>
      <c r="BG499" s="232">
        <f>IF(N499="zákl. přenesená",J499,0)</f>
        <v>0</v>
      </c>
      <c r="BH499" s="232">
        <f>IF(N499="sníž. přenesená",J499,0)</f>
        <v>0</v>
      </c>
      <c r="BI499" s="232">
        <f>IF(N499="nulová",J499,0)</f>
        <v>0</v>
      </c>
      <c r="BJ499" s="18" t="s">
        <v>82</v>
      </c>
      <c r="BK499" s="232">
        <f>ROUND(I499*H499,2)</f>
        <v>0</v>
      </c>
      <c r="BL499" s="18" t="s">
        <v>284</v>
      </c>
      <c r="BM499" s="231" t="s">
        <v>810</v>
      </c>
    </row>
    <row r="500" s="2" customFormat="1">
      <c r="A500" s="39"/>
      <c r="B500" s="40"/>
      <c r="C500" s="41"/>
      <c r="D500" s="233" t="s">
        <v>146</v>
      </c>
      <c r="E500" s="41"/>
      <c r="F500" s="234" t="s">
        <v>809</v>
      </c>
      <c r="G500" s="41"/>
      <c r="H500" s="41"/>
      <c r="I500" s="137"/>
      <c r="J500" s="41"/>
      <c r="K500" s="41"/>
      <c r="L500" s="45"/>
      <c r="M500" s="235"/>
      <c r="N500" s="236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146</v>
      </c>
      <c r="AU500" s="18" t="s">
        <v>85</v>
      </c>
    </row>
    <row r="501" s="13" customFormat="1">
      <c r="A501" s="13"/>
      <c r="B501" s="237"/>
      <c r="C501" s="238"/>
      <c r="D501" s="233" t="s">
        <v>147</v>
      </c>
      <c r="E501" s="239" t="s">
        <v>19</v>
      </c>
      <c r="F501" s="240" t="s">
        <v>811</v>
      </c>
      <c r="G501" s="238"/>
      <c r="H501" s="241">
        <v>3.9199999999999999</v>
      </c>
      <c r="I501" s="242"/>
      <c r="J501" s="238"/>
      <c r="K501" s="238"/>
      <c r="L501" s="243"/>
      <c r="M501" s="244"/>
      <c r="N501" s="245"/>
      <c r="O501" s="245"/>
      <c r="P501" s="245"/>
      <c r="Q501" s="245"/>
      <c r="R501" s="245"/>
      <c r="S501" s="245"/>
      <c r="T501" s="24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7" t="s">
        <v>147</v>
      </c>
      <c r="AU501" s="247" t="s">
        <v>85</v>
      </c>
      <c r="AV501" s="13" t="s">
        <v>85</v>
      </c>
      <c r="AW501" s="13" t="s">
        <v>34</v>
      </c>
      <c r="AX501" s="13" t="s">
        <v>82</v>
      </c>
      <c r="AY501" s="247" t="s">
        <v>139</v>
      </c>
    </row>
    <row r="502" s="2" customFormat="1" ht="21.75" customHeight="1">
      <c r="A502" s="39"/>
      <c r="B502" s="40"/>
      <c r="C502" s="220" t="s">
        <v>812</v>
      </c>
      <c r="D502" s="220" t="s">
        <v>140</v>
      </c>
      <c r="E502" s="221" t="s">
        <v>813</v>
      </c>
      <c r="F502" s="222" t="s">
        <v>803</v>
      </c>
      <c r="G502" s="223" t="s">
        <v>143</v>
      </c>
      <c r="H502" s="224">
        <v>56</v>
      </c>
      <c r="I502" s="225"/>
      <c r="J502" s="226">
        <f>ROUND(I502*H502,2)</f>
        <v>0</v>
      </c>
      <c r="K502" s="222" t="s">
        <v>156</v>
      </c>
      <c r="L502" s="45"/>
      <c r="M502" s="227" t="s">
        <v>19</v>
      </c>
      <c r="N502" s="228" t="s">
        <v>45</v>
      </c>
      <c r="O502" s="85"/>
      <c r="P502" s="229">
        <f>O502*H502</f>
        <v>0</v>
      </c>
      <c r="Q502" s="229">
        <v>0.15192</v>
      </c>
      <c r="R502" s="229">
        <f>Q502*H502</f>
        <v>8.5075199999999995</v>
      </c>
      <c r="S502" s="229">
        <v>0</v>
      </c>
      <c r="T502" s="230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1" t="s">
        <v>233</v>
      </c>
      <c r="AT502" s="231" t="s">
        <v>140</v>
      </c>
      <c r="AU502" s="231" t="s">
        <v>85</v>
      </c>
      <c r="AY502" s="18" t="s">
        <v>139</v>
      </c>
      <c r="BE502" s="232">
        <f>IF(N502="základní",J502,0)</f>
        <v>0</v>
      </c>
      <c r="BF502" s="232">
        <f>IF(N502="snížená",J502,0)</f>
        <v>0</v>
      </c>
      <c r="BG502" s="232">
        <f>IF(N502="zákl. přenesená",J502,0)</f>
        <v>0</v>
      </c>
      <c r="BH502" s="232">
        <f>IF(N502="sníž. přenesená",J502,0)</f>
        <v>0</v>
      </c>
      <c r="BI502" s="232">
        <f>IF(N502="nulová",J502,0)</f>
        <v>0</v>
      </c>
      <c r="BJ502" s="18" t="s">
        <v>82</v>
      </c>
      <c r="BK502" s="232">
        <f>ROUND(I502*H502,2)</f>
        <v>0</v>
      </c>
      <c r="BL502" s="18" t="s">
        <v>233</v>
      </c>
      <c r="BM502" s="231" t="s">
        <v>814</v>
      </c>
    </row>
    <row r="503" s="2" customFormat="1">
      <c r="A503" s="39"/>
      <c r="B503" s="40"/>
      <c r="C503" s="41"/>
      <c r="D503" s="233" t="s">
        <v>146</v>
      </c>
      <c r="E503" s="41"/>
      <c r="F503" s="234" t="s">
        <v>815</v>
      </c>
      <c r="G503" s="41"/>
      <c r="H503" s="41"/>
      <c r="I503" s="137"/>
      <c r="J503" s="41"/>
      <c r="K503" s="41"/>
      <c r="L503" s="45"/>
      <c r="M503" s="235"/>
      <c r="N503" s="236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146</v>
      </c>
      <c r="AU503" s="18" t="s">
        <v>85</v>
      </c>
    </row>
    <row r="504" s="2" customFormat="1">
      <c r="A504" s="39"/>
      <c r="B504" s="40"/>
      <c r="C504" s="41"/>
      <c r="D504" s="233" t="s">
        <v>183</v>
      </c>
      <c r="E504" s="41"/>
      <c r="F504" s="260" t="s">
        <v>662</v>
      </c>
      <c r="G504" s="41"/>
      <c r="H504" s="41"/>
      <c r="I504" s="137"/>
      <c r="J504" s="41"/>
      <c r="K504" s="41"/>
      <c r="L504" s="45"/>
      <c r="M504" s="235"/>
      <c r="N504" s="236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183</v>
      </c>
      <c r="AU504" s="18" t="s">
        <v>85</v>
      </c>
    </row>
    <row r="505" s="13" customFormat="1">
      <c r="A505" s="13"/>
      <c r="B505" s="237"/>
      <c r="C505" s="238"/>
      <c r="D505" s="233" t="s">
        <v>147</v>
      </c>
      <c r="E505" s="239" t="s">
        <v>19</v>
      </c>
      <c r="F505" s="240" t="s">
        <v>816</v>
      </c>
      <c r="G505" s="238"/>
      <c r="H505" s="241">
        <v>56</v>
      </c>
      <c r="I505" s="242"/>
      <c r="J505" s="238"/>
      <c r="K505" s="238"/>
      <c r="L505" s="243"/>
      <c r="M505" s="244"/>
      <c r="N505" s="245"/>
      <c r="O505" s="245"/>
      <c r="P505" s="245"/>
      <c r="Q505" s="245"/>
      <c r="R505" s="245"/>
      <c r="S505" s="245"/>
      <c r="T505" s="246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7" t="s">
        <v>147</v>
      </c>
      <c r="AU505" s="247" t="s">
        <v>85</v>
      </c>
      <c r="AV505" s="13" t="s">
        <v>85</v>
      </c>
      <c r="AW505" s="13" t="s">
        <v>34</v>
      </c>
      <c r="AX505" s="13" t="s">
        <v>82</v>
      </c>
      <c r="AY505" s="247" t="s">
        <v>139</v>
      </c>
    </row>
    <row r="506" s="2" customFormat="1" ht="21.75" customHeight="1">
      <c r="A506" s="39"/>
      <c r="B506" s="40"/>
      <c r="C506" s="250" t="s">
        <v>817</v>
      </c>
      <c r="D506" s="250" t="s">
        <v>161</v>
      </c>
      <c r="E506" s="251" t="s">
        <v>818</v>
      </c>
      <c r="F506" s="252" t="s">
        <v>819</v>
      </c>
      <c r="G506" s="253" t="s">
        <v>722</v>
      </c>
      <c r="H506" s="254">
        <v>6.2720000000000002</v>
      </c>
      <c r="I506" s="255"/>
      <c r="J506" s="256">
        <f>ROUND(I506*H506,2)</f>
        <v>0</v>
      </c>
      <c r="K506" s="252" t="s">
        <v>156</v>
      </c>
      <c r="L506" s="257"/>
      <c r="M506" s="258" t="s">
        <v>19</v>
      </c>
      <c r="N506" s="259" t="s">
        <v>45</v>
      </c>
      <c r="O506" s="85"/>
      <c r="P506" s="229">
        <f>O506*H506</f>
        <v>0</v>
      </c>
      <c r="Q506" s="229">
        <v>1</v>
      </c>
      <c r="R506" s="229">
        <f>Q506*H506</f>
        <v>6.2720000000000002</v>
      </c>
      <c r="S506" s="229">
        <v>0</v>
      </c>
      <c r="T506" s="230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1" t="s">
        <v>284</v>
      </c>
      <c r="AT506" s="231" t="s">
        <v>161</v>
      </c>
      <c r="AU506" s="231" t="s">
        <v>85</v>
      </c>
      <c r="AY506" s="18" t="s">
        <v>139</v>
      </c>
      <c r="BE506" s="232">
        <f>IF(N506="základní",J506,0)</f>
        <v>0</v>
      </c>
      <c r="BF506" s="232">
        <f>IF(N506="snížená",J506,0)</f>
        <v>0</v>
      </c>
      <c r="BG506" s="232">
        <f>IF(N506="zákl. přenesená",J506,0)</f>
        <v>0</v>
      </c>
      <c r="BH506" s="232">
        <f>IF(N506="sníž. přenesená",J506,0)</f>
        <v>0</v>
      </c>
      <c r="BI506" s="232">
        <f>IF(N506="nulová",J506,0)</f>
        <v>0</v>
      </c>
      <c r="BJ506" s="18" t="s">
        <v>82</v>
      </c>
      <c r="BK506" s="232">
        <f>ROUND(I506*H506,2)</f>
        <v>0</v>
      </c>
      <c r="BL506" s="18" t="s">
        <v>284</v>
      </c>
      <c r="BM506" s="231" t="s">
        <v>820</v>
      </c>
    </row>
    <row r="507" s="2" customFormat="1">
      <c r="A507" s="39"/>
      <c r="B507" s="40"/>
      <c r="C507" s="41"/>
      <c r="D507" s="233" t="s">
        <v>146</v>
      </c>
      <c r="E507" s="41"/>
      <c r="F507" s="234" t="s">
        <v>819</v>
      </c>
      <c r="G507" s="41"/>
      <c r="H507" s="41"/>
      <c r="I507" s="137"/>
      <c r="J507" s="41"/>
      <c r="K507" s="41"/>
      <c r="L507" s="45"/>
      <c r="M507" s="235"/>
      <c r="N507" s="236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146</v>
      </c>
      <c r="AU507" s="18" t="s">
        <v>85</v>
      </c>
    </row>
    <row r="508" s="13" customFormat="1">
      <c r="A508" s="13"/>
      <c r="B508" s="237"/>
      <c r="C508" s="238"/>
      <c r="D508" s="233" t="s">
        <v>147</v>
      </c>
      <c r="E508" s="239" t="s">
        <v>19</v>
      </c>
      <c r="F508" s="240" t="s">
        <v>821</v>
      </c>
      <c r="G508" s="238"/>
      <c r="H508" s="241">
        <v>6.2720000000000002</v>
      </c>
      <c r="I508" s="242"/>
      <c r="J508" s="238"/>
      <c r="K508" s="238"/>
      <c r="L508" s="243"/>
      <c r="M508" s="244"/>
      <c r="N508" s="245"/>
      <c r="O508" s="245"/>
      <c r="P508" s="245"/>
      <c r="Q508" s="245"/>
      <c r="R508" s="245"/>
      <c r="S508" s="245"/>
      <c r="T508" s="246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7" t="s">
        <v>147</v>
      </c>
      <c r="AU508" s="247" t="s">
        <v>85</v>
      </c>
      <c r="AV508" s="13" t="s">
        <v>85</v>
      </c>
      <c r="AW508" s="13" t="s">
        <v>34</v>
      </c>
      <c r="AX508" s="13" t="s">
        <v>82</v>
      </c>
      <c r="AY508" s="247" t="s">
        <v>139</v>
      </c>
    </row>
    <row r="509" s="2" customFormat="1" ht="16.5" customHeight="1">
      <c r="A509" s="39"/>
      <c r="B509" s="40"/>
      <c r="C509" s="250" t="s">
        <v>822</v>
      </c>
      <c r="D509" s="250" t="s">
        <v>161</v>
      </c>
      <c r="E509" s="251" t="s">
        <v>823</v>
      </c>
      <c r="F509" s="252" t="s">
        <v>824</v>
      </c>
      <c r="G509" s="253" t="s">
        <v>346</v>
      </c>
      <c r="H509" s="254">
        <v>60</v>
      </c>
      <c r="I509" s="255"/>
      <c r="J509" s="256">
        <f>ROUND(I509*H509,2)</f>
        <v>0</v>
      </c>
      <c r="K509" s="252" t="s">
        <v>156</v>
      </c>
      <c r="L509" s="257"/>
      <c r="M509" s="258" t="s">
        <v>19</v>
      </c>
      <c r="N509" s="259" t="s">
        <v>45</v>
      </c>
      <c r="O509" s="85"/>
      <c r="P509" s="229">
        <f>O509*H509</f>
        <v>0</v>
      </c>
      <c r="Q509" s="229">
        <v>0.001</v>
      </c>
      <c r="R509" s="229">
        <f>Q509*H509</f>
        <v>0.059999999999999998</v>
      </c>
      <c r="S509" s="229">
        <v>0</v>
      </c>
      <c r="T509" s="230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1" t="s">
        <v>284</v>
      </c>
      <c r="AT509" s="231" t="s">
        <v>161</v>
      </c>
      <c r="AU509" s="231" t="s">
        <v>85</v>
      </c>
      <c r="AY509" s="18" t="s">
        <v>139</v>
      </c>
      <c r="BE509" s="232">
        <f>IF(N509="základní",J509,0)</f>
        <v>0</v>
      </c>
      <c r="BF509" s="232">
        <f>IF(N509="snížená",J509,0)</f>
        <v>0</v>
      </c>
      <c r="BG509" s="232">
        <f>IF(N509="zákl. přenesená",J509,0)</f>
        <v>0</v>
      </c>
      <c r="BH509" s="232">
        <f>IF(N509="sníž. přenesená",J509,0)</f>
        <v>0</v>
      </c>
      <c r="BI509" s="232">
        <f>IF(N509="nulová",J509,0)</f>
        <v>0</v>
      </c>
      <c r="BJ509" s="18" t="s">
        <v>82</v>
      </c>
      <c r="BK509" s="232">
        <f>ROUND(I509*H509,2)</f>
        <v>0</v>
      </c>
      <c r="BL509" s="18" t="s">
        <v>284</v>
      </c>
      <c r="BM509" s="231" t="s">
        <v>825</v>
      </c>
    </row>
    <row r="510" s="2" customFormat="1">
      <c r="A510" s="39"/>
      <c r="B510" s="40"/>
      <c r="C510" s="41"/>
      <c r="D510" s="233" t="s">
        <v>146</v>
      </c>
      <c r="E510" s="41"/>
      <c r="F510" s="234" t="s">
        <v>824</v>
      </c>
      <c r="G510" s="41"/>
      <c r="H510" s="41"/>
      <c r="I510" s="137"/>
      <c r="J510" s="41"/>
      <c r="K510" s="41"/>
      <c r="L510" s="45"/>
      <c r="M510" s="235"/>
      <c r="N510" s="236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146</v>
      </c>
      <c r="AU510" s="18" t="s">
        <v>85</v>
      </c>
    </row>
    <row r="511" s="2" customFormat="1" ht="16.5" customHeight="1">
      <c r="A511" s="39"/>
      <c r="B511" s="40"/>
      <c r="C511" s="250" t="s">
        <v>826</v>
      </c>
      <c r="D511" s="250" t="s">
        <v>161</v>
      </c>
      <c r="E511" s="251" t="s">
        <v>827</v>
      </c>
      <c r="F511" s="252" t="s">
        <v>828</v>
      </c>
      <c r="G511" s="253" t="s">
        <v>722</v>
      </c>
      <c r="H511" s="254">
        <v>6.2720000000000002</v>
      </c>
      <c r="I511" s="255"/>
      <c r="J511" s="256">
        <f>ROUND(I511*H511,2)</f>
        <v>0</v>
      </c>
      <c r="K511" s="252" t="s">
        <v>156</v>
      </c>
      <c r="L511" s="257"/>
      <c r="M511" s="258" t="s">
        <v>19</v>
      </c>
      <c r="N511" s="259" t="s">
        <v>45</v>
      </c>
      <c r="O511" s="85"/>
      <c r="P511" s="229">
        <f>O511*H511</f>
        <v>0</v>
      </c>
      <c r="Q511" s="229">
        <v>1</v>
      </c>
      <c r="R511" s="229">
        <f>Q511*H511</f>
        <v>6.2720000000000002</v>
      </c>
      <c r="S511" s="229">
        <v>0</v>
      </c>
      <c r="T511" s="230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1" t="s">
        <v>284</v>
      </c>
      <c r="AT511" s="231" t="s">
        <v>161</v>
      </c>
      <c r="AU511" s="231" t="s">
        <v>85</v>
      </c>
      <c r="AY511" s="18" t="s">
        <v>139</v>
      </c>
      <c r="BE511" s="232">
        <f>IF(N511="základní",J511,0)</f>
        <v>0</v>
      </c>
      <c r="BF511" s="232">
        <f>IF(N511="snížená",J511,0)</f>
        <v>0</v>
      </c>
      <c r="BG511" s="232">
        <f>IF(N511="zákl. přenesená",J511,0)</f>
        <v>0</v>
      </c>
      <c r="BH511" s="232">
        <f>IF(N511="sníž. přenesená",J511,0)</f>
        <v>0</v>
      </c>
      <c r="BI511" s="232">
        <f>IF(N511="nulová",J511,0)</f>
        <v>0</v>
      </c>
      <c r="BJ511" s="18" t="s">
        <v>82</v>
      </c>
      <c r="BK511" s="232">
        <f>ROUND(I511*H511,2)</f>
        <v>0</v>
      </c>
      <c r="BL511" s="18" t="s">
        <v>284</v>
      </c>
      <c r="BM511" s="231" t="s">
        <v>829</v>
      </c>
    </row>
    <row r="512" s="2" customFormat="1">
      <c r="A512" s="39"/>
      <c r="B512" s="40"/>
      <c r="C512" s="41"/>
      <c r="D512" s="233" t="s">
        <v>146</v>
      </c>
      <c r="E512" s="41"/>
      <c r="F512" s="234" t="s">
        <v>828</v>
      </c>
      <c r="G512" s="41"/>
      <c r="H512" s="41"/>
      <c r="I512" s="137"/>
      <c r="J512" s="41"/>
      <c r="K512" s="41"/>
      <c r="L512" s="45"/>
      <c r="M512" s="235"/>
      <c r="N512" s="236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146</v>
      </c>
      <c r="AU512" s="18" t="s">
        <v>85</v>
      </c>
    </row>
    <row r="513" s="13" customFormat="1">
      <c r="A513" s="13"/>
      <c r="B513" s="237"/>
      <c r="C513" s="238"/>
      <c r="D513" s="233" t="s">
        <v>147</v>
      </c>
      <c r="E513" s="239" t="s">
        <v>19</v>
      </c>
      <c r="F513" s="240" t="s">
        <v>821</v>
      </c>
      <c r="G513" s="238"/>
      <c r="H513" s="241">
        <v>6.2720000000000002</v>
      </c>
      <c r="I513" s="242"/>
      <c r="J513" s="238"/>
      <c r="K513" s="238"/>
      <c r="L513" s="243"/>
      <c r="M513" s="244"/>
      <c r="N513" s="245"/>
      <c r="O513" s="245"/>
      <c r="P513" s="245"/>
      <c r="Q513" s="245"/>
      <c r="R513" s="245"/>
      <c r="S513" s="245"/>
      <c r="T513" s="246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7" t="s">
        <v>147</v>
      </c>
      <c r="AU513" s="247" t="s">
        <v>85</v>
      </c>
      <c r="AV513" s="13" t="s">
        <v>85</v>
      </c>
      <c r="AW513" s="13" t="s">
        <v>34</v>
      </c>
      <c r="AX513" s="13" t="s">
        <v>82</v>
      </c>
      <c r="AY513" s="247" t="s">
        <v>139</v>
      </c>
    </row>
    <row r="514" s="2" customFormat="1" ht="21.75" customHeight="1">
      <c r="A514" s="39"/>
      <c r="B514" s="40"/>
      <c r="C514" s="220" t="s">
        <v>830</v>
      </c>
      <c r="D514" s="220" t="s">
        <v>140</v>
      </c>
      <c r="E514" s="221" t="s">
        <v>831</v>
      </c>
      <c r="F514" s="222" t="s">
        <v>832</v>
      </c>
      <c r="G514" s="223" t="s">
        <v>180</v>
      </c>
      <c r="H514" s="224">
        <v>70</v>
      </c>
      <c r="I514" s="225"/>
      <c r="J514" s="226">
        <f>ROUND(I514*H514,2)</f>
        <v>0</v>
      </c>
      <c r="K514" s="222" t="s">
        <v>19</v>
      </c>
      <c r="L514" s="45"/>
      <c r="M514" s="227" t="s">
        <v>19</v>
      </c>
      <c r="N514" s="228" t="s">
        <v>45</v>
      </c>
      <c r="O514" s="85"/>
      <c r="P514" s="229">
        <f>O514*H514</f>
        <v>0</v>
      </c>
      <c r="Q514" s="229">
        <v>0</v>
      </c>
      <c r="R514" s="229">
        <f>Q514*H514</f>
        <v>0</v>
      </c>
      <c r="S514" s="229">
        <v>0</v>
      </c>
      <c r="T514" s="230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1" t="s">
        <v>233</v>
      </c>
      <c r="AT514" s="231" t="s">
        <v>140</v>
      </c>
      <c r="AU514" s="231" t="s">
        <v>85</v>
      </c>
      <c r="AY514" s="18" t="s">
        <v>139</v>
      </c>
      <c r="BE514" s="232">
        <f>IF(N514="základní",J514,0)</f>
        <v>0</v>
      </c>
      <c r="BF514" s="232">
        <f>IF(N514="snížená",J514,0)</f>
        <v>0</v>
      </c>
      <c r="BG514" s="232">
        <f>IF(N514="zákl. přenesená",J514,0)</f>
        <v>0</v>
      </c>
      <c r="BH514" s="232">
        <f>IF(N514="sníž. přenesená",J514,0)</f>
        <v>0</v>
      </c>
      <c r="BI514" s="232">
        <f>IF(N514="nulová",J514,0)</f>
        <v>0</v>
      </c>
      <c r="BJ514" s="18" t="s">
        <v>82</v>
      </c>
      <c r="BK514" s="232">
        <f>ROUND(I514*H514,2)</f>
        <v>0</v>
      </c>
      <c r="BL514" s="18" t="s">
        <v>233</v>
      </c>
      <c r="BM514" s="231" t="s">
        <v>833</v>
      </c>
    </row>
    <row r="515" s="2" customFormat="1">
      <c r="A515" s="39"/>
      <c r="B515" s="40"/>
      <c r="C515" s="41"/>
      <c r="D515" s="233" t="s">
        <v>146</v>
      </c>
      <c r="E515" s="41"/>
      <c r="F515" s="234" t="s">
        <v>832</v>
      </c>
      <c r="G515" s="41"/>
      <c r="H515" s="41"/>
      <c r="I515" s="137"/>
      <c r="J515" s="41"/>
      <c r="K515" s="41"/>
      <c r="L515" s="45"/>
      <c r="M515" s="235"/>
      <c r="N515" s="236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146</v>
      </c>
      <c r="AU515" s="18" t="s">
        <v>85</v>
      </c>
    </row>
    <row r="516" s="2" customFormat="1">
      <c r="A516" s="39"/>
      <c r="B516" s="40"/>
      <c r="C516" s="41"/>
      <c r="D516" s="233" t="s">
        <v>183</v>
      </c>
      <c r="E516" s="41"/>
      <c r="F516" s="260" t="s">
        <v>649</v>
      </c>
      <c r="G516" s="41"/>
      <c r="H516" s="41"/>
      <c r="I516" s="137"/>
      <c r="J516" s="41"/>
      <c r="K516" s="41"/>
      <c r="L516" s="45"/>
      <c r="M516" s="235"/>
      <c r="N516" s="236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183</v>
      </c>
      <c r="AU516" s="18" t="s">
        <v>85</v>
      </c>
    </row>
    <row r="517" s="13" customFormat="1">
      <c r="A517" s="13"/>
      <c r="B517" s="237"/>
      <c r="C517" s="238"/>
      <c r="D517" s="233" t="s">
        <v>147</v>
      </c>
      <c r="E517" s="239" t="s">
        <v>19</v>
      </c>
      <c r="F517" s="240" t="s">
        <v>800</v>
      </c>
      <c r="G517" s="238"/>
      <c r="H517" s="241">
        <v>70</v>
      </c>
      <c r="I517" s="242"/>
      <c r="J517" s="238"/>
      <c r="K517" s="238"/>
      <c r="L517" s="243"/>
      <c r="M517" s="244"/>
      <c r="N517" s="245"/>
      <c r="O517" s="245"/>
      <c r="P517" s="245"/>
      <c r="Q517" s="245"/>
      <c r="R517" s="245"/>
      <c r="S517" s="245"/>
      <c r="T517" s="24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7" t="s">
        <v>147</v>
      </c>
      <c r="AU517" s="247" t="s">
        <v>85</v>
      </c>
      <c r="AV517" s="13" t="s">
        <v>85</v>
      </c>
      <c r="AW517" s="13" t="s">
        <v>34</v>
      </c>
      <c r="AX517" s="13" t="s">
        <v>82</v>
      </c>
      <c r="AY517" s="247" t="s">
        <v>139</v>
      </c>
    </row>
    <row r="518" s="2" customFormat="1" ht="21.75" customHeight="1">
      <c r="A518" s="39"/>
      <c r="B518" s="40"/>
      <c r="C518" s="220" t="s">
        <v>834</v>
      </c>
      <c r="D518" s="220" t="s">
        <v>140</v>
      </c>
      <c r="E518" s="221" t="s">
        <v>835</v>
      </c>
      <c r="F518" s="222" t="s">
        <v>836</v>
      </c>
      <c r="G518" s="223" t="s">
        <v>155</v>
      </c>
      <c r="H518" s="224">
        <v>32</v>
      </c>
      <c r="I518" s="225"/>
      <c r="J518" s="226">
        <f>ROUND(I518*H518,2)</f>
        <v>0</v>
      </c>
      <c r="K518" s="222" t="s">
        <v>19</v>
      </c>
      <c r="L518" s="45"/>
      <c r="M518" s="227" t="s">
        <v>19</v>
      </c>
      <c r="N518" s="228" t="s">
        <v>45</v>
      </c>
      <c r="O518" s="85"/>
      <c r="P518" s="229">
        <f>O518*H518</f>
        <v>0</v>
      </c>
      <c r="Q518" s="229">
        <v>0</v>
      </c>
      <c r="R518" s="229">
        <f>Q518*H518</f>
        <v>0</v>
      </c>
      <c r="S518" s="229">
        <v>0</v>
      </c>
      <c r="T518" s="230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1" t="s">
        <v>233</v>
      </c>
      <c r="AT518" s="231" t="s">
        <v>140</v>
      </c>
      <c r="AU518" s="231" t="s">
        <v>85</v>
      </c>
      <c r="AY518" s="18" t="s">
        <v>139</v>
      </c>
      <c r="BE518" s="232">
        <f>IF(N518="základní",J518,0)</f>
        <v>0</v>
      </c>
      <c r="BF518" s="232">
        <f>IF(N518="snížená",J518,0)</f>
        <v>0</v>
      </c>
      <c r="BG518" s="232">
        <f>IF(N518="zákl. přenesená",J518,0)</f>
        <v>0</v>
      </c>
      <c r="BH518" s="232">
        <f>IF(N518="sníž. přenesená",J518,0)</f>
        <v>0</v>
      </c>
      <c r="BI518" s="232">
        <f>IF(N518="nulová",J518,0)</f>
        <v>0</v>
      </c>
      <c r="BJ518" s="18" t="s">
        <v>82</v>
      </c>
      <c r="BK518" s="232">
        <f>ROUND(I518*H518,2)</f>
        <v>0</v>
      </c>
      <c r="BL518" s="18" t="s">
        <v>233</v>
      </c>
      <c r="BM518" s="231" t="s">
        <v>837</v>
      </c>
    </row>
    <row r="519" s="2" customFormat="1">
      <c r="A519" s="39"/>
      <c r="B519" s="40"/>
      <c r="C519" s="41"/>
      <c r="D519" s="233" t="s">
        <v>146</v>
      </c>
      <c r="E519" s="41"/>
      <c r="F519" s="234" t="s">
        <v>838</v>
      </c>
      <c r="G519" s="41"/>
      <c r="H519" s="41"/>
      <c r="I519" s="137"/>
      <c r="J519" s="41"/>
      <c r="K519" s="41"/>
      <c r="L519" s="45"/>
      <c r="M519" s="235"/>
      <c r="N519" s="236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146</v>
      </c>
      <c r="AU519" s="18" t="s">
        <v>85</v>
      </c>
    </row>
    <row r="520" s="2" customFormat="1">
      <c r="A520" s="39"/>
      <c r="B520" s="40"/>
      <c r="C520" s="41"/>
      <c r="D520" s="233" t="s">
        <v>183</v>
      </c>
      <c r="E520" s="41"/>
      <c r="F520" s="260" t="s">
        <v>839</v>
      </c>
      <c r="G520" s="41"/>
      <c r="H520" s="41"/>
      <c r="I520" s="137"/>
      <c r="J520" s="41"/>
      <c r="K520" s="41"/>
      <c r="L520" s="45"/>
      <c r="M520" s="235"/>
      <c r="N520" s="236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183</v>
      </c>
      <c r="AU520" s="18" t="s">
        <v>85</v>
      </c>
    </row>
    <row r="521" s="13" customFormat="1">
      <c r="A521" s="13"/>
      <c r="B521" s="237"/>
      <c r="C521" s="238"/>
      <c r="D521" s="233" t="s">
        <v>147</v>
      </c>
      <c r="E521" s="239" t="s">
        <v>19</v>
      </c>
      <c r="F521" s="240" t="s">
        <v>164</v>
      </c>
      <c r="G521" s="238"/>
      <c r="H521" s="241">
        <v>32</v>
      </c>
      <c r="I521" s="242"/>
      <c r="J521" s="238"/>
      <c r="K521" s="238"/>
      <c r="L521" s="243"/>
      <c r="M521" s="244"/>
      <c r="N521" s="245"/>
      <c r="O521" s="245"/>
      <c r="P521" s="245"/>
      <c r="Q521" s="245"/>
      <c r="R521" s="245"/>
      <c r="S521" s="245"/>
      <c r="T521" s="246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7" t="s">
        <v>147</v>
      </c>
      <c r="AU521" s="247" t="s">
        <v>85</v>
      </c>
      <c r="AV521" s="13" t="s">
        <v>85</v>
      </c>
      <c r="AW521" s="13" t="s">
        <v>34</v>
      </c>
      <c r="AX521" s="13" t="s">
        <v>82</v>
      </c>
      <c r="AY521" s="247" t="s">
        <v>139</v>
      </c>
    </row>
    <row r="522" s="12" customFormat="1" ht="25.92" customHeight="1">
      <c r="A522" s="12"/>
      <c r="B522" s="206"/>
      <c r="C522" s="207"/>
      <c r="D522" s="208" t="s">
        <v>73</v>
      </c>
      <c r="E522" s="209" t="s">
        <v>82</v>
      </c>
      <c r="F522" s="209" t="s">
        <v>840</v>
      </c>
      <c r="G522" s="207"/>
      <c r="H522" s="207"/>
      <c r="I522" s="210"/>
      <c r="J522" s="211">
        <f>BK522</f>
        <v>0</v>
      </c>
      <c r="K522" s="207"/>
      <c r="L522" s="212"/>
      <c r="M522" s="213"/>
      <c r="N522" s="214"/>
      <c r="O522" s="214"/>
      <c r="P522" s="215">
        <f>P523+SUM(P524:P549)</f>
        <v>0</v>
      </c>
      <c r="Q522" s="214"/>
      <c r="R522" s="215">
        <f>R523+SUM(R524:R549)</f>
        <v>0.65385000000000004</v>
      </c>
      <c r="S522" s="214"/>
      <c r="T522" s="216">
        <f>T523+SUM(T524:T549)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17" t="s">
        <v>167</v>
      </c>
      <c r="AT522" s="218" t="s">
        <v>73</v>
      </c>
      <c r="AU522" s="218" t="s">
        <v>74</v>
      </c>
      <c r="AY522" s="217" t="s">
        <v>139</v>
      </c>
      <c r="BK522" s="219">
        <f>BK523+SUM(BK524:BK549)</f>
        <v>0</v>
      </c>
    </row>
    <row r="523" s="2" customFormat="1" ht="21.75" customHeight="1">
      <c r="A523" s="39"/>
      <c r="B523" s="40"/>
      <c r="C523" s="220" t="s">
        <v>841</v>
      </c>
      <c r="D523" s="220" t="s">
        <v>140</v>
      </c>
      <c r="E523" s="221" t="s">
        <v>842</v>
      </c>
      <c r="F523" s="222" t="s">
        <v>843</v>
      </c>
      <c r="G523" s="223" t="s">
        <v>155</v>
      </c>
      <c r="H523" s="224">
        <v>4</v>
      </c>
      <c r="I523" s="225"/>
      <c r="J523" s="226">
        <f>ROUND(I523*H523,2)</f>
        <v>0</v>
      </c>
      <c r="K523" s="222" t="s">
        <v>156</v>
      </c>
      <c r="L523" s="45"/>
      <c r="M523" s="227" t="s">
        <v>19</v>
      </c>
      <c r="N523" s="228" t="s">
        <v>45</v>
      </c>
      <c r="O523" s="85"/>
      <c r="P523" s="229">
        <f>O523*H523</f>
        <v>0</v>
      </c>
      <c r="Q523" s="229">
        <v>0.00064999999999999997</v>
      </c>
      <c r="R523" s="229">
        <f>Q523*H523</f>
        <v>0.0025999999999999999</v>
      </c>
      <c r="S523" s="229">
        <v>0</v>
      </c>
      <c r="T523" s="230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1" t="s">
        <v>844</v>
      </c>
      <c r="AT523" s="231" t="s">
        <v>140</v>
      </c>
      <c r="AU523" s="231" t="s">
        <v>82</v>
      </c>
      <c r="AY523" s="18" t="s">
        <v>139</v>
      </c>
      <c r="BE523" s="232">
        <f>IF(N523="základní",J523,0)</f>
        <v>0</v>
      </c>
      <c r="BF523" s="232">
        <f>IF(N523="snížená",J523,0)</f>
        <v>0</v>
      </c>
      <c r="BG523" s="232">
        <f>IF(N523="zákl. přenesená",J523,0)</f>
        <v>0</v>
      </c>
      <c r="BH523" s="232">
        <f>IF(N523="sníž. přenesená",J523,0)</f>
        <v>0</v>
      </c>
      <c r="BI523" s="232">
        <f>IF(N523="nulová",J523,0)</f>
        <v>0</v>
      </c>
      <c r="BJ523" s="18" t="s">
        <v>82</v>
      </c>
      <c r="BK523" s="232">
        <f>ROUND(I523*H523,2)</f>
        <v>0</v>
      </c>
      <c r="BL523" s="18" t="s">
        <v>844</v>
      </c>
      <c r="BM523" s="231" t="s">
        <v>845</v>
      </c>
    </row>
    <row r="524" s="2" customFormat="1">
      <c r="A524" s="39"/>
      <c r="B524" s="40"/>
      <c r="C524" s="41"/>
      <c r="D524" s="233" t="s">
        <v>146</v>
      </c>
      <c r="E524" s="41"/>
      <c r="F524" s="234" t="s">
        <v>846</v>
      </c>
      <c r="G524" s="41"/>
      <c r="H524" s="41"/>
      <c r="I524" s="137"/>
      <c r="J524" s="41"/>
      <c r="K524" s="41"/>
      <c r="L524" s="45"/>
      <c r="M524" s="235"/>
      <c r="N524" s="236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146</v>
      </c>
      <c r="AU524" s="18" t="s">
        <v>82</v>
      </c>
    </row>
    <row r="525" s="2" customFormat="1">
      <c r="A525" s="39"/>
      <c r="B525" s="40"/>
      <c r="C525" s="41"/>
      <c r="D525" s="233" t="s">
        <v>183</v>
      </c>
      <c r="E525" s="41"/>
      <c r="F525" s="260" t="s">
        <v>847</v>
      </c>
      <c r="G525" s="41"/>
      <c r="H525" s="41"/>
      <c r="I525" s="137"/>
      <c r="J525" s="41"/>
      <c r="K525" s="41"/>
      <c r="L525" s="45"/>
      <c r="M525" s="235"/>
      <c r="N525" s="236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183</v>
      </c>
      <c r="AU525" s="18" t="s">
        <v>82</v>
      </c>
    </row>
    <row r="526" s="13" customFormat="1">
      <c r="A526" s="13"/>
      <c r="B526" s="237"/>
      <c r="C526" s="238"/>
      <c r="D526" s="233" t="s">
        <v>147</v>
      </c>
      <c r="E526" s="239" t="s">
        <v>19</v>
      </c>
      <c r="F526" s="240" t="s">
        <v>848</v>
      </c>
      <c r="G526" s="238"/>
      <c r="H526" s="241">
        <v>4</v>
      </c>
      <c r="I526" s="242"/>
      <c r="J526" s="238"/>
      <c r="K526" s="238"/>
      <c r="L526" s="243"/>
      <c r="M526" s="244"/>
      <c r="N526" s="245"/>
      <c r="O526" s="245"/>
      <c r="P526" s="245"/>
      <c r="Q526" s="245"/>
      <c r="R526" s="245"/>
      <c r="S526" s="245"/>
      <c r="T526" s="246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7" t="s">
        <v>147</v>
      </c>
      <c r="AU526" s="247" t="s">
        <v>82</v>
      </c>
      <c r="AV526" s="13" t="s">
        <v>85</v>
      </c>
      <c r="AW526" s="13" t="s">
        <v>34</v>
      </c>
      <c r="AX526" s="13" t="s">
        <v>82</v>
      </c>
      <c r="AY526" s="247" t="s">
        <v>139</v>
      </c>
    </row>
    <row r="527" s="2" customFormat="1" ht="21.75" customHeight="1">
      <c r="A527" s="39"/>
      <c r="B527" s="40"/>
      <c r="C527" s="220" t="s">
        <v>849</v>
      </c>
      <c r="D527" s="220" t="s">
        <v>140</v>
      </c>
      <c r="E527" s="221" t="s">
        <v>850</v>
      </c>
      <c r="F527" s="222" t="s">
        <v>851</v>
      </c>
      <c r="G527" s="223" t="s">
        <v>155</v>
      </c>
      <c r="H527" s="224">
        <v>4</v>
      </c>
      <c r="I527" s="225"/>
      <c r="J527" s="226">
        <f>ROUND(I527*H527,2)</f>
        <v>0</v>
      </c>
      <c r="K527" s="222" t="s">
        <v>156</v>
      </c>
      <c r="L527" s="45"/>
      <c r="M527" s="227" t="s">
        <v>19</v>
      </c>
      <c r="N527" s="228" t="s">
        <v>45</v>
      </c>
      <c r="O527" s="85"/>
      <c r="P527" s="229">
        <f>O527*H527</f>
        <v>0</v>
      </c>
      <c r="Q527" s="229">
        <v>0</v>
      </c>
      <c r="R527" s="229">
        <f>Q527*H527</f>
        <v>0</v>
      </c>
      <c r="S527" s="229">
        <v>0</v>
      </c>
      <c r="T527" s="230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1" t="s">
        <v>844</v>
      </c>
      <c r="AT527" s="231" t="s">
        <v>140</v>
      </c>
      <c r="AU527" s="231" t="s">
        <v>82</v>
      </c>
      <c r="AY527" s="18" t="s">
        <v>139</v>
      </c>
      <c r="BE527" s="232">
        <f>IF(N527="základní",J527,0)</f>
        <v>0</v>
      </c>
      <c r="BF527" s="232">
        <f>IF(N527="snížená",J527,0)</f>
        <v>0</v>
      </c>
      <c r="BG527" s="232">
        <f>IF(N527="zákl. přenesená",J527,0)</f>
        <v>0</v>
      </c>
      <c r="BH527" s="232">
        <f>IF(N527="sníž. přenesená",J527,0)</f>
        <v>0</v>
      </c>
      <c r="BI527" s="232">
        <f>IF(N527="nulová",J527,0)</f>
        <v>0</v>
      </c>
      <c r="BJ527" s="18" t="s">
        <v>82</v>
      </c>
      <c r="BK527" s="232">
        <f>ROUND(I527*H527,2)</f>
        <v>0</v>
      </c>
      <c r="BL527" s="18" t="s">
        <v>844</v>
      </c>
      <c r="BM527" s="231" t="s">
        <v>852</v>
      </c>
    </row>
    <row r="528" s="2" customFormat="1">
      <c r="A528" s="39"/>
      <c r="B528" s="40"/>
      <c r="C528" s="41"/>
      <c r="D528" s="233" t="s">
        <v>146</v>
      </c>
      <c r="E528" s="41"/>
      <c r="F528" s="234" t="s">
        <v>853</v>
      </c>
      <c r="G528" s="41"/>
      <c r="H528" s="41"/>
      <c r="I528" s="137"/>
      <c r="J528" s="41"/>
      <c r="K528" s="41"/>
      <c r="L528" s="45"/>
      <c r="M528" s="235"/>
      <c r="N528" s="236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146</v>
      </c>
      <c r="AU528" s="18" t="s">
        <v>82</v>
      </c>
    </row>
    <row r="529" s="2" customFormat="1">
      <c r="A529" s="39"/>
      <c r="B529" s="40"/>
      <c r="C529" s="41"/>
      <c r="D529" s="233" t="s">
        <v>183</v>
      </c>
      <c r="E529" s="41"/>
      <c r="F529" s="260" t="s">
        <v>847</v>
      </c>
      <c r="G529" s="41"/>
      <c r="H529" s="41"/>
      <c r="I529" s="137"/>
      <c r="J529" s="41"/>
      <c r="K529" s="41"/>
      <c r="L529" s="45"/>
      <c r="M529" s="235"/>
      <c r="N529" s="236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183</v>
      </c>
      <c r="AU529" s="18" t="s">
        <v>82</v>
      </c>
    </row>
    <row r="530" s="13" customFormat="1">
      <c r="A530" s="13"/>
      <c r="B530" s="237"/>
      <c r="C530" s="238"/>
      <c r="D530" s="233" t="s">
        <v>147</v>
      </c>
      <c r="E530" s="239" t="s">
        <v>19</v>
      </c>
      <c r="F530" s="240" t="s">
        <v>848</v>
      </c>
      <c r="G530" s="238"/>
      <c r="H530" s="241">
        <v>4</v>
      </c>
      <c r="I530" s="242"/>
      <c r="J530" s="238"/>
      <c r="K530" s="238"/>
      <c r="L530" s="243"/>
      <c r="M530" s="244"/>
      <c r="N530" s="245"/>
      <c r="O530" s="245"/>
      <c r="P530" s="245"/>
      <c r="Q530" s="245"/>
      <c r="R530" s="245"/>
      <c r="S530" s="245"/>
      <c r="T530" s="24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7" t="s">
        <v>147</v>
      </c>
      <c r="AU530" s="247" t="s">
        <v>82</v>
      </c>
      <c r="AV530" s="13" t="s">
        <v>85</v>
      </c>
      <c r="AW530" s="13" t="s">
        <v>34</v>
      </c>
      <c r="AX530" s="13" t="s">
        <v>82</v>
      </c>
      <c r="AY530" s="247" t="s">
        <v>139</v>
      </c>
    </row>
    <row r="531" s="2" customFormat="1" ht="21.75" customHeight="1">
      <c r="A531" s="39"/>
      <c r="B531" s="40"/>
      <c r="C531" s="250" t="s">
        <v>284</v>
      </c>
      <c r="D531" s="250" t="s">
        <v>161</v>
      </c>
      <c r="E531" s="251" t="s">
        <v>854</v>
      </c>
      <c r="F531" s="252" t="s">
        <v>855</v>
      </c>
      <c r="G531" s="253" t="s">
        <v>155</v>
      </c>
      <c r="H531" s="254">
        <v>28</v>
      </c>
      <c r="I531" s="255"/>
      <c r="J531" s="256">
        <f>ROUND(I531*H531,2)</f>
        <v>0</v>
      </c>
      <c r="K531" s="252" t="s">
        <v>156</v>
      </c>
      <c r="L531" s="257"/>
      <c r="M531" s="258" t="s">
        <v>19</v>
      </c>
      <c r="N531" s="259" t="s">
        <v>45</v>
      </c>
      <c r="O531" s="85"/>
      <c r="P531" s="229">
        <f>O531*H531</f>
        <v>0</v>
      </c>
      <c r="Q531" s="229">
        <v>0</v>
      </c>
      <c r="R531" s="229">
        <f>Q531*H531</f>
        <v>0</v>
      </c>
      <c r="S531" s="229">
        <v>0</v>
      </c>
      <c r="T531" s="230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1" t="s">
        <v>844</v>
      </c>
      <c r="AT531" s="231" t="s">
        <v>161</v>
      </c>
      <c r="AU531" s="231" t="s">
        <v>82</v>
      </c>
      <c r="AY531" s="18" t="s">
        <v>139</v>
      </c>
      <c r="BE531" s="232">
        <f>IF(N531="základní",J531,0)</f>
        <v>0</v>
      </c>
      <c r="BF531" s="232">
        <f>IF(N531="snížená",J531,0)</f>
        <v>0</v>
      </c>
      <c r="BG531" s="232">
        <f>IF(N531="zákl. přenesená",J531,0)</f>
        <v>0</v>
      </c>
      <c r="BH531" s="232">
        <f>IF(N531="sníž. přenesená",J531,0)</f>
        <v>0</v>
      </c>
      <c r="BI531" s="232">
        <f>IF(N531="nulová",J531,0)</f>
        <v>0</v>
      </c>
      <c r="BJ531" s="18" t="s">
        <v>82</v>
      </c>
      <c r="BK531" s="232">
        <f>ROUND(I531*H531,2)</f>
        <v>0</v>
      </c>
      <c r="BL531" s="18" t="s">
        <v>844</v>
      </c>
      <c r="BM531" s="231" t="s">
        <v>856</v>
      </c>
    </row>
    <row r="532" s="2" customFormat="1">
      <c r="A532" s="39"/>
      <c r="B532" s="40"/>
      <c r="C532" s="41"/>
      <c r="D532" s="233" t="s">
        <v>146</v>
      </c>
      <c r="E532" s="41"/>
      <c r="F532" s="234" t="s">
        <v>855</v>
      </c>
      <c r="G532" s="41"/>
      <c r="H532" s="41"/>
      <c r="I532" s="137"/>
      <c r="J532" s="41"/>
      <c r="K532" s="41"/>
      <c r="L532" s="45"/>
      <c r="M532" s="235"/>
      <c r="N532" s="236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146</v>
      </c>
      <c r="AU532" s="18" t="s">
        <v>82</v>
      </c>
    </row>
    <row r="533" s="13" customFormat="1">
      <c r="A533" s="13"/>
      <c r="B533" s="237"/>
      <c r="C533" s="238"/>
      <c r="D533" s="233" t="s">
        <v>147</v>
      </c>
      <c r="E533" s="239" t="s">
        <v>19</v>
      </c>
      <c r="F533" s="240" t="s">
        <v>857</v>
      </c>
      <c r="G533" s="238"/>
      <c r="H533" s="241">
        <v>28</v>
      </c>
      <c r="I533" s="242"/>
      <c r="J533" s="238"/>
      <c r="K533" s="238"/>
      <c r="L533" s="243"/>
      <c r="M533" s="244"/>
      <c r="N533" s="245"/>
      <c r="O533" s="245"/>
      <c r="P533" s="245"/>
      <c r="Q533" s="245"/>
      <c r="R533" s="245"/>
      <c r="S533" s="245"/>
      <c r="T533" s="246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7" t="s">
        <v>147</v>
      </c>
      <c r="AU533" s="247" t="s">
        <v>82</v>
      </c>
      <c r="AV533" s="13" t="s">
        <v>85</v>
      </c>
      <c r="AW533" s="13" t="s">
        <v>34</v>
      </c>
      <c r="AX533" s="13" t="s">
        <v>82</v>
      </c>
      <c r="AY533" s="247" t="s">
        <v>139</v>
      </c>
    </row>
    <row r="534" s="2" customFormat="1" ht="21.75" customHeight="1">
      <c r="A534" s="39"/>
      <c r="B534" s="40"/>
      <c r="C534" s="220" t="s">
        <v>858</v>
      </c>
      <c r="D534" s="220" t="s">
        <v>140</v>
      </c>
      <c r="E534" s="221" t="s">
        <v>859</v>
      </c>
      <c r="F534" s="222" t="s">
        <v>860</v>
      </c>
      <c r="G534" s="223" t="s">
        <v>180</v>
      </c>
      <c r="H534" s="224">
        <v>175</v>
      </c>
      <c r="I534" s="225"/>
      <c r="J534" s="226">
        <f>ROUND(I534*H534,2)</f>
        <v>0</v>
      </c>
      <c r="K534" s="222" t="s">
        <v>156</v>
      </c>
      <c r="L534" s="45"/>
      <c r="M534" s="227" t="s">
        <v>19</v>
      </c>
      <c r="N534" s="228" t="s">
        <v>45</v>
      </c>
      <c r="O534" s="85"/>
      <c r="P534" s="229">
        <f>O534*H534</f>
        <v>0</v>
      </c>
      <c r="Q534" s="229">
        <v>0.00014999999999999999</v>
      </c>
      <c r="R534" s="229">
        <f>Q534*H534</f>
        <v>0.026249999999999999</v>
      </c>
      <c r="S534" s="229">
        <v>0</v>
      </c>
      <c r="T534" s="230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1" t="s">
        <v>144</v>
      </c>
      <c r="AT534" s="231" t="s">
        <v>140</v>
      </c>
      <c r="AU534" s="231" t="s">
        <v>82</v>
      </c>
      <c r="AY534" s="18" t="s">
        <v>139</v>
      </c>
      <c r="BE534" s="232">
        <f>IF(N534="základní",J534,0)</f>
        <v>0</v>
      </c>
      <c r="BF534" s="232">
        <f>IF(N534="snížená",J534,0)</f>
        <v>0</v>
      </c>
      <c r="BG534" s="232">
        <f>IF(N534="zákl. přenesená",J534,0)</f>
        <v>0</v>
      </c>
      <c r="BH534" s="232">
        <f>IF(N534="sníž. přenesená",J534,0)</f>
        <v>0</v>
      </c>
      <c r="BI534" s="232">
        <f>IF(N534="nulová",J534,0)</f>
        <v>0</v>
      </c>
      <c r="BJ534" s="18" t="s">
        <v>82</v>
      </c>
      <c r="BK534" s="232">
        <f>ROUND(I534*H534,2)</f>
        <v>0</v>
      </c>
      <c r="BL534" s="18" t="s">
        <v>144</v>
      </c>
      <c r="BM534" s="231" t="s">
        <v>861</v>
      </c>
    </row>
    <row r="535" s="2" customFormat="1">
      <c r="A535" s="39"/>
      <c r="B535" s="40"/>
      <c r="C535" s="41"/>
      <c r="D535" s="233" t="s">
        <v>146</v>
      </c>
      <c r="E535" s="41"/>
      <c r="F535" s="234" t="s">
        <v>862</v>
      </c>
      <c r="G535" s="41"/>
      <c r="H535" s="41"/>
      <c r="I535" s="137"/>
      <c r="J535" s="41"/>
      <c r="K535" s="41"/>
      <c r="L535" s="45"/>
      <c r="M535" s="235"/>
      <c r="N535" s="236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146</v>
      </c>
      <c r="AU535" s="18" t="s">
        <v>82</v>
      </c>
    </row>
    <row r="536" s="2" customFormat="1">
      <c r="A536" s="39"/>
      <c r="B536" s="40"/>
      <c r="C536" s="41"/>
      <c r="D536" s="233" t="s">
        <v>183</v>
      </c>
      <c r="E536" s="41"/>
      <c r="F536" s="260" t="s">
        <v>847</v>
      </c>
      <c r="G536" s="41"/>
      <c r="H536" s="41"/>
      <c r="I536" s="137"/>
      <c r="J536" s="41"/>
      <c r="K536" s="41"/>
      <c r="L536" s="45"/>
      <c r="M536" s="235"/>
      <c r="N536" s="236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183</v>
      </c>
      <c r="AU536" s="18" t="s">
        <v>82</v>
      </c>
    </row>
    <row r="537" s="13" customFormat="1">
      <c r="A537" s="13"/>
      <c r="B537" s="237"/>
      <c r="C537" s="238"/>
      <c r="D537" s="233" t="s">
        <v>147</v>
      </c>
      <c r="E537" s="239" t="s">
        <v>19</v>
      </c>
      <c r="F537" s="240" t="s">
        <v>863</v>
      </c>
      <c r="G537" s="238"/>
      <c r="H537" s="241">
        <v>175</v>
      </c>
      <c r="I537" s="242"/>
      <c r="J537" s="238"/>
      <c r="K537" s="238"/>
      <c r="L537" s="243"/>
      <c r="M537" s="244"/>
      <c r="N537" s="245"/>
      <c r="O537" s="245"/>
      <c r="P537" s="245"/>
      <c r="Q537" s="245"/>
      <c r="R537" s="245"/>
      <c r="S537" s="245"/>
      <c r="T537" s="246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7" t="s">
        <v>147</v>
      </c>
      <c r="AU537" s="247" t="s">
        <v>82</v>
      </c>
      <c r="AV537" s="13" t="s">
        <v>85</v>
      </c>
      <c r="AW537" s="13" t="s">
        <v>34</v>
      </c>
      <c r="AX537" s="13" t="s">
        <v>82</v>
      </c>
      <c r="AY537" s="247" t="s">
        <v>139</v>
      </c>
    </row>
    <row r="538" s="2" customFormat="1" ht="21.75" customHeight="1">
      <c r="A538" s="39"/>
      <c r="B538" s="40"/>
      <c r="C538" s="220" t="s">
        <v>864</v>
      </c>
      <c r="D538" s="220" t="s">
        <v>140</v>
      </c>
      <c r="E538" s="221" t="s">
        <v>865</v>
      </c>
      <c r="F538" s="222" t="s">
        <v>866</v>
      </c>
      <c r="G538" s="223" t="s">
        <v>180</v>
      </c>
      <c r="H538" s="224">
        <v>175</v>
      </c>
      <c r="I538" s="225"/>
      <c r="J538" s="226">
        <f>ROUND(I538*H538,2)</f>
        <v>0</v>
      </c>
      <c r="K538" s="222" t="s">
        <v>156</v>
      </c>
      <c r="L538" s="45"/>
      <c r="M538" s="227" t="s">
        <v>19</v>
      </c>
      <c r="N538" s="228" t="s">
        <v>45</v>
      </c>
      <c r="O538" s="85"/>
      <c r="P538" s="229">
        <f>O538*H538</f>
        <v>0</v>
      </c>
      <c r="Q538" s="229">
        <v>0</v>
      </c>
      <c r="R538" s="229">
        <f>Q538*H538</f>
        <v>0</v>
      </c>
      <c r="S538" s="229">
        <v>0</v>
      </c>
      <c r="T538" s="230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1" t="s">
        <v>844</v>
      </c>
      <c r="AT538" s="231" t="s">
        <v>140</v>
      </c>
      <c r="AU538" s="231" t="s">
        <v>82</v>
      </c>
      <c r="AY538" s="18" t="s">
        <v>139</v>
      </c>
      <c r="BE538" s="232">
        <f>IF(N538="základní",J538,0)</f>
        <v>0</v>
      </c>
      <c r="BF538" s="232">
        <f>IF(N538="snížená",J538,0)</f>
        <v>0</v>
      </c>
      <c r="BG538" s="232">
        <f>IF(N538="zákl. přenesená",J538,0)</f>
        <v>0</v>
      </c>
      <c r="BH538" s="232">
        <f>IF(N538="sníž. přenesená",J538,0)</f>
        <v>0</v>
      </c>
      <c r="BI538" s="232">
        <f>IF(N538="nulová",J538,0)</f>
        <v>0</v>
      </c>
      <c r="BJ538" s="18" t="s">
        <v>82</v>
      </c>
      <c r="BK538" s="232">
        <f>ROUND(I538*H538,2)</f>
        <v>0</v>
      </c>
      <c r="BL538" s="18" t="s">
        <v>844</v>
      </c>
      <c r="BM538" s="231" t="s">
        <v>867</v>
      </c>
    </row>
    <row r="539" s="2" customFormat="1">
      <c r="A539" s="39"/>
      <c r="B539" s="40"/>
      <c r="C539" s="41"/>
      <c r="D539" s="233" t="s">
        <v>146</v>
      </c>
      <c r="E539" s="41"/>
      <c r="F539" s="234" t="s">
        <v>868</v>
      </c>
      <c r="G539" s="41"/>
      <c r="H539" s="41"/>
      <c r="I539" s="137"/>
      <c r="J539" s="41"/>
      <c r="K539" s="41"/>
      <c r="L539" s="45"/>
      <c r="M539" s="235"/>
      <c r="N539" s="236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146</v>
      </c>
      <c r="AU539" s="18" t="s">
        <v>82</v>
      </c>
    </row>
    <row r="540" s="2" customFormat="1">
      <c r="A540" s="39"/>
      <c r="B540" s="40"/>
      <c r="C540" s="41"/>
      <c r="D540" s="233" t="s">
        <v>183</v>
      </c>
      <c r="E540" s="41"/>
      <c r="F540" s="260" t="s">
        <v>847</v>
      </c>
      <c r="G540" s="41"/>
      <c r="H540" s="41"/>
      <c r="I540" s="137"/>
      <c r="J540" s="41"/>
      <c r="K540" s="41"/>
      <c r="L540" s="45"/>
      <c r="M540" s="235"/>
      <c r="N540" s="236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183</v>
      </c>
      <c r="AU540" s="18" t="s">
        <v>82</v>
      </c>
    </row>
    <row r="541" s="13" customFormat="1">
      <c r="A541" s="13"/>
      <c r="B541" s="237"/>
      <c r="C541" s="238"/>
      <c r="D541" s="233" t="s">
        <v>147</v>
      </c>
      <c r="E541" s="239" t="s">
        <v>19</v>
      </c>
      <c r="F541" s="240" t="s">
        <v>863</v>
      </c>
      <c r="G541" s="238"/>
      <c r="H541" s="241">
        <v>175</v>
      </c>
      <c r="I541" s="242"/>
      <c r="J541" s="238"/>
      <c r="K541" s="238"/>
      <c r="L541" s="243"/>
      <c r="M541" s="244"/>
      <c r="N541" s="245"/>
      <c r="O541" s="245"/>
      <c r="P541" s="245"/>
      <c r="Q541" s="245"/>
      <c r="R541" s="245"/>
      <c r="S541" s="245"/>
      <c r="T541" s="246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7" t="s">
        <v>147</v>
      </c>
      <c r="AU541" s="247" t="s">
        <v>82</v>
      </c>
      <c r="AV541" s="13" t="s">
        <v>85</v>
      </c>
      <c r="AW541" s="13" t="s">
        <v>34</v>
      </c>
      <c r="AX541" s="13" t="s">
        <v>82</v>
      </c>
      <c r="AY541" s="247" t="s">
        <v>139</v>
      </c>
    </row>
    <row r="542" s="2" customFormat="1" ht="21.75" customHeight="1">
      <c r="A542" s="39"/>
      <c r="B542" s="40"/>
      <c r="C542" s="250" t="s">
        <v>869</v>
      </c>
      <c r="D542" s="250" t="s">
        <v>161</v>
      </c>
      <c r="E542" s="251" t="s">
        <v>870</v>
      </c>
      <c r="F542" s="252" t="s">
        <v>871</v>
      </c>
      <c r="G542" s="253" t="s">
        <v>155</v>
      </c>
      <c r="H542" s="254">
        <v>50</v>
      </c>
      <c r="I542" s="255"/>
      <c r="J542" s="256">
        <f>ROUND(I542*H542,2)</f>
        <v>0</v>
      </c>
      <c r="K542" s="252" t="s">
        <v>156</v>
      </c>
      <c r="L542" s="257"/>
      <c r="M542" s="258" t="s">
        <v>19</v>
      </c>
      <c r="N542" s="259" t="s">
        <v>45</v>
      </c>
      <c r="O542" s="85"/>
      <c r="P542" s="229">
        <f>O542*H542</f>
        <v>0</v>
      </c>
      <c r="Q542" s="229">
        <v>0.012500000000000001</v>
      </c>
      <c r="R542" s="229">
        <f>Q542*H542</f>
        <v>0.625</v>
      </c>
      <c r="S542" s="229">
        <v>0</v>
      </c>
      <c r="T542" s="230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1" t="s">
        <v>844</v>
      </c>
      <c r="AT542" s="231" t="s">
        <v>161</v>
      </c>
      <c r="AU542" s="231" t="s">
        <v>82</v>
      </c>
      <c r="AY542" s="18" t="s">
        <v>139</v>
      </c>
      <c r="BE542" s="232">
        <f>IF(N542="základní",J542,0)</f>
        <v>0</v>
      </c>
      <c r="BF542" s="232">
        <f>IF(N542="snížená",J542,0)</f>
        <v>0</v>
      </c>
      <c r="BG542" s="232">
        <f>IF(N542="zákl. přenesená",J542,0)</f>
        <v>0</v>
      </c>
      <c r="BH542" s="232">
        <f>IF(N542="sníž. přenesená",J542,0)</f>
        <v>0</v>
      </c>
      <c r="BI542" s="232">
        <f>IF(N542="nulová",J542,0)</f>
        <v>0</v>
      </c>
      <c r="BJ542" s="18" t="s">
        <v>82</v>
      </c>
      <c r="BK542" s="232">
        <f>ROUND(I542*H542,2)</f>
        <v>0</v>
      </c>
      <c r="BL542" s="18" t="s">
        <v>844</v>
      </c>
      <c r="BM542" s="231" t="s">
        <v>872</v>
      </c>
    </row>
    <row r="543" s="2" customFormat="1">
      <c r="A543" s="39"/>
      <c r="B543" s="40"/>
      <c r="C543" s="41"/>
      <c r="D543" s="233" t="s">
        <v>146</v>
      </c>
      <c r="E543" s="41"/>
      <c r="F543" s="234" t="s">
        <v>871</v>
      </c>
      <c r="G543" s="41"/>
      <c r="H543" s="41"/>
      <c r="I543" s="137"/>
      <c r="J543" s="41"/>
      <c r="K543" s="41"/>
      <c r="L543" s="45"/>
      <c r="M543" s="235"/>
      <c r="N543" s="236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146</v>
      </c>
      <c r="AU543" s="18" t="s">
        <v>82</v>
      </c>
    </row>
    <row r="544" s="13" customFormat="1">
      <c r="A544" s="13"/>
      <c r="B544" s="237"/>
      <c r="C544" s="238"/>
      <c r="D544" s="233" t="s">
        <v>147</v>
      </c>
      <c r="E544" s="239" t="s">
        <v>19</v>
      </c>
      <c r="F544" s="240" t="s">
        <v>873</v>
      </c>
      <c r="G544" s="238"/>
      <c r="H544" s="241">
        <v>50</v>
      </c>
      <c r="I544" s="242"/>
      <c r="J544" s="238"/>
      <c r="K544" s="238"/>
      <c r="L544" s="243"/>
      <c r="M544" s="244"/>
      <c r="N544" s="245"/>
      <c r="O544" s="245"/>
      <c r="P544" s="245"/>
      <c r="Q544" s="245"/>
      <c r="R544" s="245"/>
      <c r="S544" s="245"/>
      <c r="T544" s="24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7" t="s">
        <v>147</v>
      </c>
      <c r="AU544" s="247" t="s">
        <v>82</v>
      </c>
      <c r="AV544" s="13" t="s">
        <v>85</v>
      </c>
      <c r="AW544" s="13" t="s">
        <v>34</v>
      </c>
      <c r="AX544" s="13" t="s">
        <v>82</v>
      </c>
      <c r="AY544" s="247" t="s">
        <v>139</v>
      </c>
    </row>
    <row r="545" s="2" customFormat="1" ht="21.75" customHeight="1">
      <c r="A545" s="39"/>
      <c r="B545" s="40"/>
      <c r="C545" s="220" t="s">
        <v>874</v>
      </c>
      <c r="D545" s="220" t="s">
        <v>140</v>
      </c>
      <c r="E545" s="221" t="s">
        <v>875</v>
      </c>
      <c r="F545" s="222" t="s">
        <v>876</v>
      </c>
      <c r="G545" s="223" t="s">
        <v>877</v>
      </c>
      <c r="H545" s="224">
        <v>134.40000000000001</v>
      </c>
      <c r="I545" s="225"/>
      <c r="J545" s="226">
        <f>ROUND(I545*H545,2)</f>
        <v>0</v>
      </c>
      <c r="K545" s="222" t="s">
        <v>156</v>
      </c>
      <c r="L545" s="45"/>
      <c r="M545" s="227" t="s">
        <v>19</v>
      </c>
      <c r="N545" s="228" t="s">
        <v>45</v>
      </c>
      <c r="O545" s="85"/>
      <c r="P545" s="229">
        <f>O545*H545</f>
        <v>0</v>
      </c>
      <c r="Q545" s="229">
        <v>0</v>
      </c>
      <c r="R545" s="229">
        <f>Q545*H545</f>
        <v>0</v>
      </c>
      <c r="S545" s="229">
        <v>0</v>
      </c>
      <c r="T545" s="230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1" t="s">
        <v>167</v>
      </c>
      <c r="AT545" s="231" t="s">
        <v>140</v>
      </c>
      <c r="AU545" s="231" t="s">
        <v>82</v>
      </c>
      <c r="AY545" s="18" t="s">
        <v>139</v>
      </c>
      <c r="BE545" s="232">
        <f>IF(N545="základní",J545,0)</f>
        <v>0</v>
      </c>
      <c r="BF545" s="232">
        <f>IF(N545="snížená",J545,0)</f>
        <v>0</v>
      </c>
      <c r="BG545" s="232">
        <f>IF(N545="zákl. přenesená",J545,0)</f>
        <v>0</v>
      </c>
      <c r="BH545" s="232">
        <f>IF(N545="sníž. přenesená",J545,0)</f>
        <v>0</v>
      </c>
      <c r="BI545" s="232">
        <f>IF(N545="nulová",J545,0)</f>
        <v>0</v>
      </c>
      <c r="BJ545" s="18" t="s">
        <v>82</v>
      </c>
      <c r="BK545" s="232">
        <f>ROUND(I545*H545,2)</f>
        <v>0</v>
      </c>
      <c r="BL545" s="18" t="s">
        <v>167</v>
      </c>
      <c r="BM545" s="231" t="s">
        <v>878</v>
      </c>
    </row>
    <row r="546" s="2" customFormat="1">
      <c r="A546" s="39"/>
      <c r="B546" s="40"/>
      <c r="C546" s="41"/>
      <c r="D546" s="233" t="s">
        <v>146</v>
      </c>
      <c r="E546" s="41"/>
      <c r="F546" s="234" t="s">
        <v>879</v>
      </c>
      <c r="G546" s="41"/>
      <c r="H546" s="41"/>
      <c r="I546" s="137"/>
      <c r="J546" s="41"/>
      <c r="K546" s="41"/>
      <c r="L546" s="45"/>
      <c r="M546" s="235"/>
      <c r="N546" s="236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146</v>
      </c>
      <c r="AU546" s="18" t="s">
        <v>82</v>
      </c>
    </row>
    <row r="547" s="2" customFormat="1">
      <c r="A547" s="39"/>
      <c r="B547" s="40"/>
      <c r="C547" s="41"/>
      <c r="D547" s="233" t="s">
        <v>183</v>
      </c>
      <c r="E547" s="41"/>
      <c r="F547" s="260" t="s">
        <v>880</v>
      </c>
      <c r="G547" s="41"/>
      <c r="H547" s="41"/>
      <c r="I547" s="137"/>
      <c r="J547" s="41"/>
      <c r="K547" s="41"/>
      <c r="L547" s="45"/>
      <c r="M547" s="235"/>
      <c r="N547" s="236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183</v>
      </c>
      <c r="AU547" s="18" t="s">
        <v>82</v>
      </c>
    </row>
    <row r="548" s="13" customFormat="1">
      <c r="A548" s="13"/>
      <c r="B548" s="237"/>
      <c r="C548" s="238"/>
      <c r="D548" s="233" t="s">
        <v>147</v>
      </c>
      <c r="E548" s="239" t="s">
        <v>19</v>
      </c>
      <c r="F548" s="240" t="s">
        <v>881</v>
      </c>
      <c r="G548" s="238"/>
      <c r="H548" s="241">
        <v>134.40000000000001</v>
      </c>
      <c r="I548" s="242"/>
      <c r="J548" s="238"/>
      <c r="K548" s="238"/>
      <c r="L548" s="243"/>
      <c r="M548" s="244"/>
      <c r="N548" s="245"/>
      <c r="O548" s="245"/>
      <c r="P548" s="245"/>
      <c r="Q548" s="245"/>
      <c r="R548" s="245"/>
      <c r="S548" s="245"/>
      <c r="T548" s="246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7" t="s">
        <v>147</v>
      </c>
      <c r="AU548" s="247" t="s">
        <v>82</v>
      </c>
      <c r="AV548" s="13" t="s">
        <v>85</v>
      </c>
      <c r="AW548" s="13" t="s">
        <v>34</v>
      </c>
      <c r="AX548" s="13" t="s">
        <v>82</v>
      </c>
      <c r="AY548" s="247" t="s">
        <v>139</v>
      </c>
    </row>
    <row r="549" s="12" customFormat="1" ht="22.8" customHeight="1">
      <c r="A549" s="12"/>
      <c r="B549" s="206"/>
      <c r="C549" s="207"/>
      <c r="D549" s="208" t="s">
        <v>73</v>
      </c>
      <c r="E549" s="248" t="s">
        <v>198</v>
      </c>
      <c r="F549" s="248" t="s">
        <v>882</v>
      </c>
      <c r="G549" s="207"/>
      <c r="H549" s="207"/>
      <c r="I549" s="210"/>
      <c r="J549" s="249">
        <f>BK549</f>
        <v>0</v>
      </c>
      <c r="K549" s="207"/>
      <c r="L549" s="212"/>
      <c r="M549" s="213"/>
      <c r="N549" s="214"/>
      <c r="O549" s="214"/>
      <c r="P549" s="215">
        <f>SUM(P550:P557)</f>
        <v>0</v>
      </c>
      <c r="Q549" s="214"/>
      <c r="R549" s="215">
        <f>SUM(R550:R557)</f>
        <v>0</v>
      </c>
      <c r="S549" s="214"/>
      <c r="T549" s="216">
        <f>SUM(T550:T557)</f>
        <v>0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17" t="s">
        <v>82</v>
      </c>
      <c r="AT549" s="218" t="s">
        <v>73</v>
      </c>
      <c r="AU549" s="218" t="s">
        <v>82</v>
      </c>
      <c r="AY549" s="217" t="s">
        <v>139</v>
      </c>
      <c r="BK549" s="219">
        <f>SUM(BK550:BK557)</f>
        <v>0</v>
      </c>
    </row>
    <row r="550" s="2" customFormat="1" ht="21.75" customHeight="1">
      <c r="A550" s="39"/>
      <c r="B550" s="40"/>
      <c r="C550" s="220" t="s">
        <v>883</v>
      </c>
      <c r="D550" s="220" t="s">
        <v>140</v>
      </c>
      <c r="E550" s="221" t="s">
        <v>884</v>
      </c>
      <c r="F550" s="222" t="s">
        <v>885</v>
      </c>
      <c r="G550" s="223" t="s">
        <v>886</v>
      </c>
      <c r="H550" s="224">
        <v>2</v>
      </c>
      <c r="I550" s="225"/>
      <c r="J550" s="226">
        <f>ROUND(I550*H550,2)</f>
        <v>0</v>
      </c>
      <c r="K550" s="222" t="s">
        <v>19</v>
      </c>
      <c r="L550" s="45"/>
      <c r="M550" s="227" t="s">
        <v>19</v>
      </c>
      <c r="N550" s="228" t="s">
        <v>45</v>
      </c>
      <c r="O550" s="85"/>
      <c r="P550" s="229">
        <f>O550*H550</f>
        <v>0</v>
      </c>
      <c r="Q550" s="229">
        <v>0</v>
      </c>
      <c r="R550" s="229">
        <f>Q550*H550</f>
        <v>0</v>
      </c>
      <c r="S550" s="229">
        <v>0</v>
      </c>
      <c r="T550" s="230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1" t="s">
        <v>167</v>
      </c>
      <c r="AT550" s="231" t="s">
        <v>140</v>
      </c>
      <c r="AU550" s="231" t="s">
        <v>85</v>
      </c>
      <c r="AY550" s="18" t="s">
        <v>139</v>
      </c>
      <c r="BE550" s="232">
        <f>IF(N550="základní",J550,0)</f>
        <v>0</v>
      </c>
      <c r="BF550" s="232">
        <f>IF(N550="snížená",J550,0)</f>
        <v>0</v>
      </c>
      <c r="BG550" s="232">
        <f>IF(N550="zákl. přenesená",J550,0)</f>
        <v>0</v>
      </c>
      <c r="BH550" s="232">
        <f>IF(N550="sníž. přenesená",J550,0)</f>
        <v>0</v>
      </c>
      <c r="BI550" s="232">
        <f>IF(N550="nulová",J550,0)</f>
        <v>0</v>
      </c>
      <c r="BJ550" s="18" t="s">
        <v>82</v>
      </c>
      <c r="BK550" s="232">
        <f>ROUND(I550*H550,2)</f>
        <v>0</v>
      </c>
      <c r="BL550" s="18" t="s">
        <v>167</v>
      </c>
      <c r="BM550" s="231" t="s">
        <v>887</v>
      </c>
    </row>
    <row r="551" s="2" customFormat="1">
      <c r="A551" s="39"/>
      <c r="B551" s="40"/>
      <c r="C551" s="41"/>
      <c r="D551" s="233" t="s">
        <v>146</v>
      </c>
      <c r="E551" s="41"/>
      <c r="F551" s="234" t="s">
        <v>885</v>
      </c>
      <c r="G551" s="41"/>
      <c r="H551" s="41"/>
      <c r="I551" s="137"/>
      <c r="J551" s="41"/>
      <c r="K551" s="41"/>
      <c r="L551" s="45"/>
      <c r="M551" s="235"/>
      <c r="N551" s="236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146</v>
      </c>
      <c r="AU551" s="18" t="s">
        <v>85</v>
      </c>
    </row>
    <row r="552" s="13" customFormat="1">
      <c r="A552" s="13"/>
      <c r="B552" s="237"/>
      <c r="C552" s="238"/>
      <c r="D552" s="233" t="s">
        <v>147</v>
      </c>
      <c r="E552" s="239" t="s">
        <v>19</v>
      </c>
      <c r="F552" s="240" t="s">
        <v>888</v>
      </c>
      <c r="G552" s="238"/>
      <c r="H552" s="241">
        <v>2</v>
      </c>
      <c r="I552" s="242"/>
      <c r="J552" s="238"/>
      <c r="K552" s="238"/>
      <c r="L552" s="243"/>
      <c r="M552" s="244"/>
      <c r="N552" s="245"/>
      <c r="O552" s="245"/>
      <c r="P552" s="245"/>
      <c r="Q552" s="245"/>
      <c r="R552" s="245"/>
      <c r="S552" s="245"/>
      <c r="T552" s="246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7" t="s">
        <v>147</v>
      </c>
      <c r="AU552" s="247" t="s">
        <v>85</v>
      </c>
      <c r="AV552" s="13" t="s">
        <v>85</v>
      </c>
      <c r="AW552" s="13" t="s">
        <v>34</v>
      </c>
      <c r="AX552" s="13" t="s">
        <v>74</v>
      </c>
      <c r="AY552" s="247" t="s">
        <v>139</v>
      </c>
    </row>
    <row r="553" s="14" customFormat="1">
      <c r="A553" s="14"/>
      <c r="B553" s="261"/>
      <c r="C553" s="262"/>
      <c r="D553" s="233" t="s">
        <v>147</v>
      </c>
      <c r="E553" s="263" t="s">
        <v>19</v>
      </c>
      <c r="F553" s="264" t="s">
        <v>439</v>
      </c>
      <c r="G553" s="262"/>
      <c r="H553" s="265">
        <v>2</v>
      </c>
      <c r="I553" s="266"/>
      <c r="J553" s="262"/>
      <c r="K553" s="262"/>
      <c r="L553" s="267"/>
      <c r="M553" s="268"/>
      <c r="N553" s="269"/>
      <c r="O553" s="269"/>
      <c r="P553" s="269"/>
      <c r="Q553" s="269"/>
      <c r="R553" s="269"/>
      <c r="S553" s="269"/>
      <c r="T553" s="270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71" t="s">
        <v>147</v>
      </c>
      <c r="AU553" s="271" t="s">
        <v>85</v>
      </c>
      <c r="AV553" s="14" t="s">
        <v>167</v>
      </c>
      <c r="AW553" s="14" t="s">
        <v>34</v>
      </c>
      <c r="AX553" s="14" t="s">
        <v>82</v>
      </c>
      <c r="AY553" s="271" t="s">
        <v>139</v>
      </c>
    </row>
    <row r="554" s="2" customFormat="1" ht="16.5" customHeight="1">
      <c r="A554" s="39"/>
      <c r="B554" s="40"/>
      <c r="C554" s="220" t="s">
        <v>889</v>
      </c>
      <c r="D554" s="220" t="s">
        <v>140</v>
      </c>
      <c r="E554" s="221" t="s">
        <v>890</v>
      </c>
      <c r="F554" s="222" t="s">
        <v>891</v>
      </c>
      <c r="G554" s="223" t="s">
        <v>886</v>
      </c>
      <c r="H554" s="224">
        <v>10</v>
      </c>
      <c r="I554" s="225"/>
      <c r="J554" s="226">
        <f>ROUND(I554*H554,2)</f>
        <v>0</v>
      </c>
      <c r="K554" s="222" t="s">
        <v>19</v>
      </c>
      <c r="L554" s="45"/>
      <c r="M554" s="227" t="s">
        <v>19</v>
      </c>
      <c r="N554" s="228" t="s">
        <v>45</v>
      </c>
      <c r="O554" s="85"/>
      <c r="P554" s="229">
        <f>O554*H554</f>
        <v>0</v>
      </c>
      <c r="Q554" s="229">
        <v>0</v>
      </c>
      <c r="R554" s="229">
        <f>Q554*H554</f>
        <v>0</v>
      </c>
      <c r="S554" s="229">
        <v>0</v>
      </c>
      <c r="T554" s="230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1" t="s">
        <v>167</v>
      </c>
      <c r="AT554" s="231" t="s">
        <v>140</v>
      </c>
      <c r="AU554" s="231" t="s">
        <v>85</v>
      </c>
      <c r="AY554" s="18" t="s">
        <v>139</v>
      </c>
      <c r="BE554" s="232">
        <f>IF(N554="základní",J554,0)</f>
        <v>0</v>
      </c>
      <c r="BF554" s="232">
        <f>IF(N554="snížená",J554,0)</f>
        <v>0</v>
      </c>
      <c r="BG554" s="232">
        <f>IF(N554="zákl. přenesená",J554,0)</f>
        <v>0</v>
      </c>
      <c r="BH554" s="232">
        <f>IF(N554="sníž. přenesená",J554,0)</f>
        <v>0</v>
      </c>
      <c r="BI554" s="232">
        <f>IF(N554="nulová",J554,0)</f>
        <v>0</v>
      </c>
      <c r="BJ554" s="18" t="s">
        <v>82</v>
      </c>
      <c r="BK554" s="232">
        <f>ROUND(I554*H554,2)</f>
        <v>0</v>
      </c>
      <c r="BL554" s="18" t="s">
        <v>167</v>
      </c>
      <c r="BM554" s="231" t="s">
        <v>892</v>
      </c>
    </row>
    <row r="555" s="2" customFormat="1">
      <c r="A555" s="39"/>
      <c r="B555" s="40"/>
      <c r="C555" s="41"/>
      <c r="D555" s="233" t="s">
        <v>146</v>
      </c>
      <c r="E555" s="41"/>
      <c r="F555" s="234" t="s">
        <v>891</v>
      </c>
      <c r="G555" s="41"/>
      <c r="H555" s="41"/>
      <c r="I555" s="137"/>
      <c r="J555" s="41"/>
      <c r="K555" s="41"/>
      <c r="L555" s="45"/>
      <c r="M555" s="235"/>
      <c r="N555" s="236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146</v>
      </c>
      <c r="AU555" s="18" t="s">
        <v>85</v>
      </c>
    </row>
    <row r="556" s="2" customFormat="1">
      <c r="A556" s="39"/>
      <c r="B556" s="40"/>
      <c r="C556" s="41"/>
      <c r="D556" s="233" t="s">
        <v>196</v>
      </c>
      <c r="E556" s="41"/>
      <c r="F556" s="260" t="s">
        <v>893</v>
      </c>
      <c r="G556" s="41"/>
      <c r="H556" s="41"/>
      <c r="I556" s="137"/>
      <c r="J556" s="41"/>
      <c r="K556" s="41"/>
      <c r="L556" s="45"/>
      <c r="M556" s="235"/>
      <c r="N556" s="236"/>
      <c r="O556" s="85"/>
      <c r="P556" s="85"/>
      <c r="Q556" s="85"/>
      <c r="R556" s="85"/>
      <c r="S556" s="85"/>
      <c r="T556" s="86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196</v>
      </c>
      <c r="AU556" s="18" t="s">
        <v>85</v>
      </c>
    </row>
    <row r="557" s="13" customFormat="1">
      <c r="A557" s="13"/>
      <c r="B557" s="237"/>
      <c r="C557" s="238"/>
      <c r="D557" s="233" t="s">
        <v>147</v>
      </c>
      <c r="E557" s="239" t="s">
        <v>19</v>
      </c>
      <c r="F557" s="240" t="s">
        <v>894</v>
      </c>
      <c r="G557" s="238"/>
      <c r="H557" s="241">
        <v>10</v>
      </c>
      <c r="I557" s="242"/>
      <c r="J557" s="238"/>
      <c r="K557" s="238"/>
      <c r="L557" s="243"/>
      <c r="M557" s="244"/>
      <c r="N557" s="245"/>
      <c r="O557" s="245"/>
      <c r="P557" s="245"/>
      <c r="Q557" s="245"/>
      <c r="R557" s="245"/>
      <c r="S557" s="245"/>
      <c r="T557" s="246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7" t="s">
        <v>147</v>
      </c>
      <c r="AU557" s="247" t="s">
        <v>85</v>
      </c>
      <c r="AV557" s="13" t="s">
        <v>85</v>
      </c>
      <c r="AW557" s="13" t="s">
        <v>34</v>
      </c>
      <c r="AX557" s="13" t="s">
        <v>82</v>
      </c>
      <c r="AY557" s="247" t="s">
        <v>139</v>
      </c>
    </row>
    <row r="558" s="12" customFormat="1" ht="25.92" customHeight="1">
      <c r="A558" s="12"/>
      <c r="B558" s="206"/>
      <c r="C558" s="207"/>
      <c r="D558" s="208" t="s">
        <v>73</v>
      </c>
      <c r="E558" s="209" t="s">
        <v>895</v>
      </c>
      <c r="F558" s="209" t="s">
        <v>896</v>
      </c>
      <c r="G558" s="207"/>
      <c r="H558" s="207"/>
      <c r="I558" s="210"/>
      <c r="J558" s="211">
        <f>BK558</f>
        <v>0</v>
      </c>
      <c r="K558" s="207"/>
      <c r="L558" s="212"/>
      <c r="M558" s="213"/>
      <c r="N558" s="214"/>
      <c r="O558" s="214"/>
      <c r="P558" s="215">
        <f>SUM(P559:P583)</f>
        <v>0</v>
      </c>
      <c r="Q558" s="214"/>
      <c r="R558" s="215">
        <f>SUM(R559:R583)</f>
        <v>0</v>
      </c>
      <c r="S558" s="214"/>
      <c r="T558" s="216">
        <f>SUM(T559:T583)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17" t="s">
        <v>167</v>
      </c>
      <c r="AT558" s="218" t="s">
        <v>73</v>
      </c>
      <c r="AU558" s="218" t="s">
        <v>74</v>
      </c>
      <c r="AY558" s="217" t="s">
        <v>139</v>
      </c>
      <c r="BK558" s="219">
        <f>SUM(BK559:BK583)</f>
        <v>0</v>
      </c>
    </row>
    <row r="559" s="2" customFormat="1" ht="16.5" customHeight="1">
      <c r="A559" s="39"/>
      <c r="B559" s="40"/>
      <c r="C559" s="220" t="s">
        <v>897</v>
      </c>
      <c r="D559" s="220" t="s">
        <v>140</v>
      </c>
      <c r="E559" s="221" t="s">
        <v>898</v>
      </c>
      <c r="F559" s="222" t="s">
        <v>899</v>
      </c>
      <c r="G559" s="223" t="s">
        <v>593</v>
      </c>
      <c r="H559" s="224">
        <v>32</v>
      </c>
      <c r="I559" s="225"/>
      <c r="J559" s="226">
        <f>ROUND(I559*H559,2)</f>
        <v>0</v>
      </c>
      <c r="K559" s="222" t="s">
        <v>156</v>
      </c>
      <c r="L559" s="45"/>
      <c r="M559" s="227" t="s">
        <v>19</v>
      </c>
      <c r="N559" s="228" t="s">
        <v>45</v>
      </c>
      <c r="O559" s="85"/>
      <c r="P559" s="229">
        <f>O559*H559</f>
        <v>0</v>
      </c>
      <c r="Q559" s="229">
        <v>0</v>
      </c>
      <c r="R559" s="229">
        <f>Q559*H559</f>
        <v>0</v>
      </c>
      <c r="S559" s="229">
        <v>0</v>
      </c>
      <c r="T559" s="230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1" t="s">
        <v>844</v>
      </c>
      <c r="AT559" s="231" t="s">
        <v>140</v>
      </c>
      <c r="AU559" s="231" t="s">
        <v>82</v>
      </c>
      <c r="AY559" s="18" t="s">
        <v>139</v>
      </c>
      <c r="BE559" s="232">
        <f>IF(N559="základní",J559,0)</f>
        <v>0</v>
      </c>
      <c r="BF559" s="232">
        <f>IF(N559="snížená",J559,0)</f>
        <v>0</v>
      </c>
      <c r="BG559" s="232">
        <f>IF(N559="zákl. přenesená",J559,0)</f>
        <v>0</v>
      </c>
      <c r="BH559" s="232">
        <f>IF(N559="sníž. přenesená",J559,0)</f>
        <v>0</v>
      </c>
      <c r="BI559" s="232">
        <f>IF(N559="nulová",J559,0)</f>
        <v>0</v>
      </c>
      <c r="BJ559" s="18" t="s">
        <v>82</v>
      </c>
      <c r="BK559" s="232">
        <f>ROUND(I559*H559,2)</f>
        <v>0</v>
      </c>
      <c r="BL559" s="18" t="s">
        <v>844</v>
      </c>
      <c r="BM559" s="231" t="s">
        <v>900</v>
      </c>
    </row>
    <row r="560" s="2" customFormat="1">
      <c r="A560" s="39"/>
      <c r="B560" s="40"/>
      <c r="C560" s="41"/>
      <c r="D560" s="233" t="s">
        <v>146</v>
      </c>
      <c r="E560" s="41"/>
      <c r="F560" s="234" t="s">
        <v>901</v>
      </c>
      <c r="G560" s="41"/>
      <c r="H560" s="41"/>
      <c r="I560" s="137"/>
      <c r="J560" s="41"/>
      <c r="K560" s="41"/>
      <c r="L560" s="45"/>
      <c r="M560" s="235"/>
      <c r="N560" s="236"/>
      <c r="O560" s="85"/>
      <c r="P560" s="85"/>
      <c r="Q560" s="85"/>
      <c r="R560" s="85"/>
      <c r="S560" s="85"/>
      <c r="T560" s="86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146</v>
      </c>
      <c r="AU560" s="18" t="s">
        <v>82</v>
      </c>
    </row>
    <row r="561" s="13" customFormat="1">
      <c r="A561" s="13"/>
      <c r="B561" s="237"/>
      <c r="C561" s="238"/>
      <c r="D561" s="233" t="s">
        <v>147</v>
      </c>
      <c r="E561" s="239" t="s">
        <v>19</v>
      </c>
      <c r="F561" s="240" t="s">
        <v>902</v>
      </c>
      <c r="G561" s="238"/>
      <c r="H561" s="241">
        <v>8</v>
      </c>
      <c r="I561" s="242"/>
      <c r="J561" s="238"/>
      <c r="K561" s="238"/>
      <c r="L561" s="243"/>
      <c r="M561" s="244"/>
      <c r="N561" s="245"/>
      <c r="O561" s="245"/>
      <c r="P561" s="245"/>
      <c r="Q561" s="245"/>
      <c r="R561" s="245"/>
      <c r="S561" s="245"/>
      <c r="T561" s="246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7" t="s">
        <v>147</v>
      </c>
      <c r="AU561" s="247" t="s">
        <v>82</v>
      </c>
      <c r="AV561" s="13" t="s">
        <v>85</v>
      </c>
      <c r="AW561" s="13" t="s">
        <v>34</v>
      </c>
      <c r="AX561" s="13" t="s">
        <v>74</v>
      </c>
      <c r="AY561" s="247" t="s">
        <v>139</v>
      </c>
    </row>
    <row r="562" s="13" customFormat="1">
      <c r="A562" s="13"/>
      <c r="B562" s="237"/>
      <c r="C562" s="238"/>
      <c r="D562" s="233" t="s">
        <v>147</v>
      </c>
      <c r="E562" s="239" t="s">
        <v>19</v>
      </c>
      <c r="F562" s="240" t="s">
        <v>903</v>
      </c>
      <c r="G562" s="238"/>
      <c r="H562" s="241">
        <v>24</v>
      </c>
      <c r="I562" s="242"/>
      <c r="J562" s="238"/>
      <c r="K562" s="238"/>
      <c r="L562" s="243"/>
      <c r="M562" s="244"/>
      <c r="N562" s="245"/>
      <c r="O562" s="245"/>
      <c r="P562" s="245"/>
      <c r="Q562" s="245"/>
      <c r="R562" s="245"/>
      <c r="S562" s="245"/>
      <c r="T562" s="246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7" t="s">
        <v>147</v>
      </c>
      <c r="AU562" s="247" t="s">
        <v>82</v>
      </c>
      <c r="AV562" s="13" t="s">
        <v>85</v>
      </c>
      <c r="AW562" s="13" t="s">
        <v>34</v>
      </c>
      <c r="AX562" s="13" t="s">
        <v>74</v>
      </c>
      <c r="AY562" s="247" t="s">
        <v>139</v>
      </c>
    </row>
    <row r="563" s="14" customFormat="1">
      <c r="A563" s="14"/>
      <c r="B563" s="261"/>
      <c r="C563" s="262"/>
      <c r="D563" s="233" t="s">
        <v>147</v>
      </c>
      <c r="E563" s="263" t="s">
        <v>19</v>
      </c>
      <c r="F563" s="264" t="s">
        <v>439</v>
      </c>
      <c r="G563" s="262"/>
      <c r="H563" s="265">
        <v>32</v>
      </c>
      <c r="I563" s="266"/>
      <c r="J563" s="262"/>
      <c r="K563" s="262"/>
      <c r="L563" s="267"/>
      <c r="M563" s="268"/>
      <c r="N563" s="269"/>
      <c r="O563" s="269"/>
      <c r="P563" s="269"/>
      <c r="Q563" s="269"/>
      <c r="R563" s="269"/>
      <c r="S563" s="269"/>
      <c r="T563" s="270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71" t="s">
        <v>147</v>
      </c>
      <c r="AU563" s="271" t="s">
        <v>82</v>
      </c>
      <c r="AV563" s="14" t="s">
        <v>167</v>
      </c>
      <c r="AW563" s="14" t="s">
        <v>34</v>
      </c>
      <c r="AX563" s="14" t="s">
        <v>82</v>
      </c>
      <c r="AY563" s="271" t="s">
        <v>139</v>
      </c>
    </row>
    <row r="564" s="2" customFormat="1" ht="16.5" customHeight="1">
      <c r="A564" s="39"/>
      <c r="B564" s="40"/>
      <c r="C564" s="220" t="s">
        <v>904</v>
      </c>
      <c r="D564" s="220" t="s">
        <v>140</v>
      </c>
      <c r="E564" s="221" t="s">
        <v>905</v>
      </c>
      <c r="F564" s="222" t="s">
        <v>906</v>
      </c>
      <c r="G564" s="223" t="s">
        <v>593</v>
      </c>
      <c r="H564" s="224">
        <v>48</v>
      </c>
      <c r="I564" s="225"/>
      <c r="J564" s="226">
        <f>ROUND(I564*H564,2)</f>
        <v>0</v>
      </c>
      <c r="K564" s="222" t="s">
        <v>156</v>
      </c>
      <c r="L564" s="45"/>
      <c r="M564" s="227" t="s">
        <v>19</v>
      </c>
      <c r="N564" s="228" t="s">
        <v>45</v>
      </c>
      <c r="O564" s="85"/>
      <c r="P564" s="229">
        <f>O564*H564</f>
        <v>0</v>
      </c>
      <c r="Q564" s="229">
        <v>0</v>
      </c>
      <c r="R564" s="229">
        <f>Q564*H564</f>
        <v>0</v>
      </c>
      <c r="S564" s="229">
        <v>0</v>
      </c>
      <c r="T564" s="230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1" t="s">
        <v>844</v>
      </c>
      <c r="AT564" s="231" t="s">
        <v>140</v>
      </c>
      <c r="AU564" s="231" t="s">
        <v>82</v>
      </c>
      <c r="AY564" s="18" t="s">
        <v>139</v>
      </c>
      <c r="BE564" s="232">
        <f>IF(N564="základní",J564,0)</f>
        <v>0</v>
      </c>
      <c r="BF564" s="232">
        <f>IF(N564="snížená",J564,0)</f>
        <v>0</v>
      </c>
      <c r="BG564" s="232">
        <f>IF(N564="zákl. přenesená",J564,0)</f>
        <v>0</v>
      </c>
      <c r="BH564" s="232">
        <f>IF(N564="sníž. přenesená",J564,0)</f>
        <v>0</v>
      </c>
      <c r="BI564" s="232">
        <f>IF(N564="nulová",J564,0)</f>
        <v>0</v>
      </c>
      <c r="BJ564" s="18" t="s">
        <v>82</v>
      </c>
      <c r="BK564" s="232">
        <f>ROUND(I564*H564,2)</f>
        <v>0</v>
      </c>
      <c r="BL564" s="18" t="s">
        <v>844</v>
      </c>
      <c r="BM564" s="231" t="s">
        <v>907</v>
      </c>
    </row>
    <row r="565" s="2" customFormat="1">
      <c r="A565" s="39"/>
      <c r="B565" s="40"/>
      <c r="C565" s="41"/>
      <c r="D565" s="233" t="s">
        <v>146</v>
      </c>
      <c r="E565" s="41"/>
      <c r="F565" s="234" t="s">
        <v>908</v>
      </c>
      <c r="G565" s="41"/>
      <c r="H565" s="41"/>
      <c r="I565" s="137"/>
      <c r="J565" s="41"/>
      <c r="K565" s="41"/>
      <c r="L565" s="45"/>
      <c r="M565" s="235"/>
      <c r="N565" s="236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146</v>
      </c>
      <c r="AU565" s="18" t="s">
        <v>82</v>
      </c>
    </row>
    <row r="566" s="13" customFormat="1">
      <c r="A566" s="13"/>
      <c r="B566" s="237"/>
      <c r="C566" s="238"/>
      <c r="D566" s="233" t="s">
        <v>147</v>
      </c>
      <c r="E566" s="239" t="s">
        <v>19</v>
      </c>
      <c r="F566" s="240" t="s">
        <v>909</v>
      </c>
      <c r="G566" s="238"/>
      <c r="H566" s="241">
        <v>16</v>
      </c>
      <c r="I566" s="242"/>
      <c r="J566" s="238"/>
      <c r="K566" s="238"/>
      <c r="L566" s="243"/>
      <c r="M566" s="244"/>
      <c r="N566" s="245"/>
      <c r="O566" s="245"/>
      <c r="P566" s="245"/>
      <c r="Q566" s="245"/>
      <c r="R566" s="245"/>
      <c r="S566" s="245"/>
      <c r="T566" s="246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7" t="s">
        <v>147</v>
      </c>
      <c r="AU566" s="247" t="s">
        <v>82</v>
      </c>
      <c r="AV566" s="13" t="s">
        <v>85</v>
      </c>
      <c r="AW566" s="13" t="s">
        <v>34</v>
      </c>
      <c r="AX566" s="13" t="s">
        <v>74</v>
      </c>
      <c r="AY566" s="247" t="s">
        <v>139</v>
      </c>
    </row>
    <row r="567" s="13" customFormat="1">
      <c r="A567" s="13"/>
      <c r="B567" s="237"/>
      <c r="C567" s="238"/>
      <c r="D567" s="233" t="s">
        <v>147</v>
      </c>
      <c r="E567" s="239" t="s">
        <v>19</v>
      </c>
      <c r="F567" s="240" t="s">
        <v>910</v>
      </c>
      <c r="G567" s="238"/>
      <c r="H567" s="241">
        <v>32</v>
      </c>
      <c r="I567" s="242"/>
      <c r="J567" s="238"/>
      <c r="K567" s="238"/>
      <c r="L567" s="243"/>
      <c r="M567" s="244"/>
      <c r="N567" s="245"/>
      <c r="O567" s="245"/>
      <c r="P567" s="245"/>
      <c r="Q567" s="245"/>
      <c r="R567" s="245"/>
      <c r="S567" s="245"/>
      <c r="T567" s="246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7" t="s">
        <v>147</v>
      </c>
      <c r="AU567" s="247" t="s">
        <v>82</v>
      </c>
      <c r="AV567" s="13" t="s">
        <v>85</v>
      </c>
      <c r="AW567" s="13" t="s">
        <v>34</v>
      </c>
      <c r="AX567" s="13" t="s">
        <v>74</v>
      </c>
      <c r="AY567" s="247" t="s">
        <v>139</v>
      </c>
    </row>
    <row r="568" s="14" customFormat="1">
      <c r="A568" s="14"/>
      <c r="B568" s="261"/>
      <c r="C568" s="262"/>
      <c r="D568" s="233" t="s">
        <v>147</v>
      </c>
      <c r="E568" s="263" t="s">
        <v>19</v>
      </c>
      <c r="F568" s="264" t="s">
        <v>439</v>
      </c>
      <c r="G568" s="262"/>
      <c r="H568" s="265">
        <v>48</v>
      </c>
      <c r="I568" s="266"/>
      <c r="J568" s="262"/>
      <c r="K568" s="262"/>
      <c r="L568" s="267"/>
      <c r="M568" s="268"/>
      <c r="N568" s="269"/>
      <c r="O568" s="269"/>
      <c r="P568" s="269"/>
      <c r="Q568" s="269"/>
      <c r="R568" s="269"/>
      <c r="S568" s="269"/>
      <c r="T568" s="270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71" t="s">
        <v>147</v>
      </c>
      <c r="AU568" s="271" t="s">
        <v>82</v>
      </c>
      <c r="AV568" s="14" t="s">
        <v>167</v>
      </c>
      <c r="AW568" s="14" t="s">
        <v>34</v>
      </c>
      <c r="AX568" s="14" t="s">
        <v>82</v>
      </c>
      <c r="AY568" s="271" t="s">
        <v>139</v>
      </c>
    </row>
    <row r="569" s="2" customFormat="1" ht="16.5" customHeight="1">
      <c r="A569" s="39"/>
      <c r="B569" s="40"/>
      <c r="C569" s="220" t="s">
        <v>911</v>
      </c>
      <c r="D569" s="220" t="s">
        <v>140</v>
      </c>
      <c r="E569" s="221" t="s">
        <v>912</v>
      </c>
      <c r="F569" s="222" t="s">
        <v>913</v>
      </c>
      <c r="G569" s="223" t="s">
        <v>593</v>
      </c>
      <c r="H569" s="224">
        <v>8</v>
      </c>
      <c r="I569" s="225"/>
      <c r="J569" s="226">
        <f>ROUND(I569*H569,2)</f>
        <v>0</v>
      </c>
      <c r="K569" s="222" t="s">
        <v>156</v>
      </c>
      <c r="L569" s="45"/>
      <c r="M569" s="227" t="s">
        <v>19</v>
      </c>
      <c r="N569" s="228" t="s">
        <v>45</v>
      </c>
      <c r="O569" s="85"/>
      <c r="P569" s="229">
        <f>O569*H569</f>
        <v>0</v>
      </c>
      <c r="Q569" s="229">
        <v>0</v>
      </c>
      <c r="R569" s="229">
        <f>Q569*H569</f>
        <v>0</v>
      </c>
      <c r="S569" s="229">
        <v>0</v>
      </c>
      <c r="T569" s="230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1" t="s">
        <v>844</v>
      </c>
      <c r="AT569" s="231" t="s">
        <v>140</v>
      </c>
      <c r="AU569" s="231" t="s">
        <v>82</v>
      </c>
      <c r="AY569" s="18" t="s">
        <v>139</v>
      </c>
      <c r="BE569" s="232">
        <f>IF(N569="základní",J569,0)</f>
        <v>0</v>
      </c>
      <c r="BF569" s="232">
        <f>IF(N569="snížená",J569,0)</f>
        <v>0</v>
      </c>
      <c r="BG569" s="232">
        <f>IF(N569="zákl. přenesená",J569,0)</f>
        <v>0</v>
      </c>
      <c r="BH569" s="232">
        <f>IF(N569="sníž. přenesená",J569,0)</f>
        <v>0</v>
      </c>
      <c r="BI569" s="232">
        <f>IF(N569="nulová",J569,0)</f>
        <v>0</v>
      </c>
      <c r="BJ569" s="18" t="s">
        <v>82</v>
      </c>
      <c r="BK569" s="232">
        <f>ROUND(I569*H569,2)</f>
        <v>0</v>
      </c>
      <c r="BL569" s="18" t="s">
        <v>844</v>
      </c>
      <c r="BM569" s="231" t="s">
        <v>914</v>
      </c>
    </row>
    <row r="570" s="2" customFormat="1">
      <c r="A570" s="39"/>
      <c r="B570" s="40"/>
      <c r="C570" s="41"/>
      <c r="D570" s="233" t="s">
        <v>146</v>
      </c>
      <c r="E570" s="41"/>
      <c r="F570" s="234" t="s">
        <v>915</v>
      </c>
      <c r="G570" s="41"/>
      <c r="H570" s="41"/>
      <c r="I570" s="137"/>
      <c r="J570" s="41"/>
      <c r="K570" s="41"/>
      <c r="L570" s="45"/>
      <c r="M570" s="235"/>
      <c r="N570" s="236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146</v>
      </c>
      <c r="AU570" s="18" t="s">
        <v>82</v>
      </c>
    </row>
    <row r="571" s="13" customFormat="1">
      <c r="A571" s="13"/>
      <c r="B571" s="237"/>
      <c r="C571" s="238"/>
      <c r="D571" s="233" t="s">
        <v>147</v>
      </c>
      <c r="E571" s="239" t="s">
        <v>19</v>
      </c>
      <c r="F571" s="240" t="s">
        <v>916</v>
      </c>
      <c r="G571" s="238"/>
      <c r="H571" s="241">
        <v>8</v>
      </c>
      <c r="I571" s="242"/>
      <c r="J571" s="238"/>
      <c r="K571" s="238"/>
      <c r="L571" s="243"/>
      <c r="M571" s="244"/>
      <c r="N571" s="245"/>
      <c r="O571" s="245"/>
      <c r="P571" s="245"/>
      <c r="Q571" s="245"/>
      <c r="R571" s="245"/>
      <c r="S571" s="245"/>
      <c r="T571" s="246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7" t="s">
        <v>147</v>
      </c>
      <c r="AU571" s="247" t="s">
        <v>82</v>
      </c>
      <c r="AV571" s="13" t="s">
        <v>85</v>
      </c>
      <c r="AW571" s="13" t="s">
        <v>34</v>
      </c>
      <c r="AX571" s="13" t="s">
        <v>82</v>
      </c>
      <c r="AY571" s="247" t="s">
        <v>139</v>
      </c>
    </row>
    <row r="572" s="2" customFormat="1" ht="21.75" customHeight="1">
      <c r="A572" s="39"/>
      <c r="B572" s="40"/>
      <c r="C572" s="220" t="s">
        <v>917</v>
      </c>
      <c r="D572" s="220" t="s">
        <v>140</v>
      </c>
      <c r="E572" s="221" t="s">
        <v>918</v>
      </c>
      <c r="F572" s="222" t="s">
        <v>919</v>
      </c>
      <c r="G572" s="223" t="s">
        <v>593</v>
      </c>
      <c r="H572" s="224">
        <v>32</v>
      </c>
      <c r="I572" s="225"/>
      <c r="J572" s="226">
        <f>ROUND(I572*H572,2)</f>
        <v>0</v>
      </c>
      <c r="K572" s="222" t="s">
        <v>156</v>
      </c>
      <c r="L572" s="45"/>
      <c r="M572" s="227" t="s">
        <v>19</v>
      </c>
      <c r="N572" s="228" t="s">
        <v>45</v>
      </c>
      <c r="O572" s="85"/>
      <c r="P572" s="229">
        <f>O572*H572</f>
        <v>0</v>
      </c>
      <c r="Q572" s="229">
        <v>0</v>
      </c>
      <c r="R572" s="229">
        <f>Q572*H572</f>
        <v>0</v>
      </c>
      <c r="S572" s="229">
        <v>0</v>
      </c>
      <c r="T572" s="230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1" t="s">
        <v>844</v>
      </c>
      <c r="AT572" s="231" t="s">
        <v>140</v>
      </c>
      <c r="AU572" s="231" t="s">
        <v>82</v>
      </c>
      <c r="AY572" s="18" t="s">
        <v>139</v>
      </c>
      <c r="BE572" s="232">
        <f>IF(N572="základní",J572,0)</f>
        <v>0</v>
      </c>
      <c r="BF572" s="232">
        <f>IF(N572="snížená",J572,0)</f>
        <v>0</v>
      </c>
      <c r="BG572" s="232">
        <f>IF(N572="zákl. přenesená",J572,0)</f>
        <v>0</v>
      </c>
      <c r="BH572" s="232">
        <f>IF(N572="sníž. přenesená",J572,0)</f>
        <v>0</v>
      </c>
      <c r="BI572" s="232">
        <f>IF(N572="nulová",J572,0)</f>
        <v>0</v>
      </c>
      <c r="BJ572" s="18" t="s">
        <v>82</v>
      </c>
      <c r="BK572" s="232">
        <f>ROUND(I572*H572,2)</f>
        <v>0</v>
      </c>
      <c r="BL572" s="18" t="s">
        <v>844</v>
      </c>
      <c r="BM572" s="231" t="s">
        <v>920</v>
      </c>
    </row>
    <row r="573" s="2" customFormat="1">
      <c r="A573" s="39"/>
      <c r="B573" s="40"/>
      <c r="C573" s="41"/>
      <c r="D573" s="233" t="s">
        <v>146</v>
      </c>
      <c r="E573" s="41"/>
      <c r="F573" s="234" t="s">
        <v>921</v>
      </c>
      <c r="G573" s="41"/>
      <c r="H573" s="41"/>
      <c r="I573" s="137"/>
      <c r="J573" s="41"/>
      <c r="K573" s="41"/>
      <c r="L573" s="45"/>
      <c r="M573" s="235"/>
      <c r="N573" s="236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146</v>
      </c>
      <c r="AU573" s="18" t="s">
        <v>82</v>
      </c>
    </row>
    <row r="574" s="13" customFormat="1">
      <c r="A574" s="13"/>
      <c r="B574" s="237"/>
      <c r="C574" s="238"/>
      <c r="D574" s="233" t="s">
        <v>147</v>
      </c>
      <c r="E574" s="239" t="s">
        <v>19</v>
      </c>
      <c r="F574" s="240" t="s">
        <v>922</v>
      </c>
      <c r="G574" s="238"/>
      <c r="H574" s="241">
        <v>32</v>
      </c>
      <c r="I574" s="242"/>
      <c r="J574" s="238"/>
      <c r="K574" s="238"/>
      <c r="L574" s="243"/>
      <c r="M574" s="244"/>
      <c r="N574" s="245"/>
      <c r="O574" s="245"/>
      <c r="P574" s="245"/>
      <c r="Q574" s="245"/>
      <c r="R574" s="245"/>
      <c r="S574" s="245"/>
      <c r="T574" s="246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7" t="s">
        <v>147</v>
      </c>
      <c r="AU574" s="247" t="s">
        <v>82</v>
      </c>
      <c r="AV574" s="13" t="s">
        <v>85</v>
      </c>
      <c r="AW574" s="13" t="s">
        <v>34</v>
      </c>
      <c r="AX574" s="13" t="s">
        <v>82</v>
      </c>
      <c r="AY574" s="247" t="s">
        <v>139</v>
      </c>
    </row>
    <row r="575" s="2" customFormat="1" ht="21.75" customHeight="1">
      <c r="A575" s="39"/>
      <c r="B575" s="40"/>
      <c r="C575" s="220" t="s">
        <v>923</v>
      </c>
      <c r="D575" s="220" t="s">
        <v>140</v>
      </c>
      <c r="E575" s="221" t="s">
        <v>924</v>
      </c>
      <c r="F575" s="222" t="s">
        <v>925</v>
      </c>
      <c r="G575" s="223" t="s">
        <v>593</v>
      </c>
      <c r="H575" s="224">
        <v>104</v>
      </c>
      <c r="I575" s="225"/>
      <c r="J575" s="226">
        <f>ROUND(I575*H575,2)</f>
        <v>0</v>
      </c>
      <c r="K575" s="222" t="s">
        <v>156</v>
      </c>
      <c r="L575" s="45"/>
      <c r="M575" s="227" t="s">
        <v>19</v>
      </c>
      <c r="N575" s="228" t="s">
        <v>45</v>
      </c>
      <c r="O575" s="85"/>
      <c r="P575" s="229">
        <f>O575*H575</f>
        <v>0</v>
      </c>
      <c r="Q575" s="229">
        <v>0</v>
      </c>
      <c r="R575" s="229">
        <f>Q575*H575</f>
        <v>0</v>
      </c>
      <c r="S575" s="229">
        <v>0</v>
      </c>
      <c r="T575" s="230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1" t="s">
        <v>844</v>
      </c>
      <c r="AT575" s="231" t="s">
        <v>140</v>
      </c>
      <c r="AU575" s="231" t="s">
        <v>82</v>
      </c>
      <c r="AY575" s="18" t="s">
        <v>139</v>
      </c>
      <c r="BE575" s="232">
        <f>IF(N575="základní",J575,0)</f>
        <v>0</v>
      </c>
      <c r="BF575" s="232">
        <f>IF(N575="snížená",J575,0)</f>
        <v>0</v>
      </c>
      <c r="BG575" s="232">
        <f>IF(N575="zákl. přenesená",J575,0)</f>
        <v>0</v>
      </c>
      <c r="BH575" s="232">
        <f>IF(N575="sníž. přenesená",J575,0)</f>
        <v>0</v>
      </c>
      <c r="BI575" s="232">
        <f>IF(N575="nulová",J575,0)</f>
        <v>0</v>
      </c>
      <c r="BJ575" s="18" t="s">
        <v>82</v>
      </c>
      <c r="BK575" s="232">
        <f>ROUND(I575*H575,2)</f>
        <v>0</v>
      </c>
      <c r="BL575" s="18" t="s">
        <v>844</v>
      </c>
      <c r="BM575" s="231" t="s">
        <v>926</v>
      </c>
    </row>
    <row r="576" s="2" customFormat="1">
      <c r="A576" s="39"/>
      <c r="B576" s="40"/>
      <c r="C576" s="41"/>
      <c r="D576" s="233" t="s">
        <v>146</v>
      </c>
      <c r="E576" s="41"/>
      <c r="F576" s="234" t="s">
        <v>927</v>
      </c>
      <c r="G576" s="41"/>
      <c r="H576" s="41"/>
      <c r="I576" s="137"/>
      <c r="J576" s="41"/>
      <c r="K576" s="41"/>
      <c r="L576" s="45"/>
      <c r="M576" s="235"/>
      <c r="N576" s="236"/>
      <c r="O576" s="85"/>
      <c r="P576" s="85"/>
      <c r="Q576" s="85"/>
      <c r="R576" s="85"/>
      <c r="S576" s="85"/>
      <c r="T576" s="86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146</v>
      </c>
      <c r="AU576" s="18" t="s">
        <v>82</v>
      </c>
    </row>
    <row r="577" s="2" customFormat="1">
      <c r="A577" s="39"/>
      <c r="B577" s="40"/>
      <c r="C577" s="41"/>
      <c r="D577" s="233" t="s">
        <v>196</v>
      </c>
      <c r="E577" s="41"/>
      <c r="F577" s="260" t="s">
        <v>928</v>
      </c>
      <c r="G577" s="41"/>
      <c r="H577" s="41"/>
      <c r="I577" s="137"/>
      <c r="J577" s="41"/>
      <c r="K577" s="41"/>
      <c r="L577" s="45"/>
      <c r="M577" s="235"/>
      <c r="N577" s="236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196</v>
      </c>
      <c r="AU577" s="18" t="s">
        <v>82</v>
      </c>
    </row>
    <row r="578" s="13" customFormat="1">
      <c r="A578" s="13"/>
      <c r="B578" s="237"/>
      <c r="C578" s="238"/>
      <c r="D578" s="233" t="s">
        <v>147</v>
      </c>
      <c r="E578" s="239" t="s">
        <v>19</v>
      </c>
      <c r="F578" s="240" t="s">
        <v>929</v>
      </c>
      <c r="G578" s="238"/>
      <c r="H578" s="241">
        <v>80</v>
      </c>
      <c r="I578" s="242"/>
      <c r="J578" s="238"/>
      <c r="K578" s="238"/>
      <c r="L578" s="243"/>
      <c r="M578" s="244"/>
      <c r="N578" s="245"/>
      <c r="O578" s="245"/>
      <c r="P578" s="245"/>
      <c r="Q578" s="245"/>
      <c r="R578" s="245"/>
      <c r="S578" s="245"/>
      <c r="T578" s="246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7" t="s">
        <v>147</v>
      </c>
      <c r="AU578" s="247" t="s">
        <v>82</v>
      </c>
      <c r="AV578" s="13" t="s">
        <v>85</v>
      </c>
      <c r="AW578" s="13" t="s">
        <v>34</v>
      </c>
      <c r="AX578" s="13" t="s">
        <v>74</v>
      </c>
      <c r="AY578" s="247" t="s">
        <v>139</v>
      </c>
    </row>
    <row r="579" s="13" customFormat="1">
      <c r="A579" s="13"/>
      <c r="B579" s="237"/>
      <c r="C579" s="238"/>
      <c r="D579" s="233" t="s">
        <v>147</v>
      </c>
      <c r="E579" s="239" t="s">
        <v>19</v>
      </c>
      <c r="F579" s="240" t="s">
        <v>930</v>
      </c>
      <c r="G579" s="238"/>
      <c r="H579" s="241">
        <v>24</v>
      </c>
      <c r="I579" s="242"/>
      <c r="J579" s="238"/>
      <c r="K579" s="238"/>
      <c r="L579" s="243"/>
      <c r="M579" s="244"/>
      <c r="N579" s="245"/>
      <c r="O579" s="245"/>
      <c r="P579" s="245"/>
      <c r="Q579" s="245"/>
      <c r="R579" s="245"/>
      <c r="S579" s="245"/>
      <c r="T579" s="246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7" t="s">
        <v>147</v>
      </c>
      <c r="AU579" s="247" t="s">
        <v>82</v>
      </c>
      <c r="AV579" s="13" t="s">
        <v>85</v>
      </c>
      <c r="AW579" s="13" t="s">
        <v>34</v>
      </c>
      <c r="AX579" s="13" t="s">
        <v>74</v>
      </c>
      <c r="AY579" s="247" t="s">
        <v>139</v>
      </c>
    </row>
    <row r="580" s="14" customFormat="1">
      <c r="A580" s="14"/>
      <c r="B580" s="261"/>
      <c r="C580" s="262"/>
      <c r="D580" s="233" t="s">
        <v>147</v>
      </c>
      <c r="E580" s="263" t="s">
        <v>19</v>
      </c>
      <c r="F580" s="264" t="s">
        <v>439</v>
      </c>
      <c r="G580" s="262"/>
      <c r="H580" s="265">
        <v>104</v>
      </c>
      <c r="I580" s="266"/>
      <c r="J580" s="262"/>
      <c r="K580" s="262"/>
      <c r="L580" s="267"/>
      <c r="M580" s="268"/>
      <c r="N580" s="269"/>
      <c r="O580" s="269"/>
      <c r="P580" s="269"/>
      <c r="Q580" s="269"/>
      <c r="R580" s="269"/>
      <c r="S580" s="269"/>
      <c r="T580" s="270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71" t="s">
        <v>147</v>
      </c>
      <c r="AU580" s="271" t="s">
        <v>82</v>
      </c>
      <c r="AV580" s="14" t="s">
        <v>167</v>
      </c>
      <c r="AW580" s="14" t="s">
        <v>34</v>
      </c>
      <c r="AX580" s="14" t="s">
        <v>82</v>
      </c>
      <c r="AY580" s="271" t="s">
        <v>139</v>
      </c>
    </row>
    <row r="581" s="2" customFormat="1" ht="16.5" customHeight="1">
      <c r="A581" s="39"/>
      <c r="B581" s="40"/>
      <c r="C581" s="220" t="s">
        <v>931</v>
      </c>
      <c r="D581" s="220" t="s">
        <v>140</v>
      </c>
      <c r="E581" s="221" t="s">
        <v>932</v>
      </c>
      <c r="F581" s="222" t="s">
        <v>933</v>
      </c>
      <c r="G581" s="223" t="s">
        <v>593</v>
      </c>
      <c r="H581" s="224">
        <v>8</v>
      </c>
      <c r="I581" s="225"/>
      <c r="J581" s="226">
        <f>ROUND(I581*H581,2)</f>
        <v>0</v>
      </c>
      <c r="K581" s="222" t="s">
        <v>156</v>
      </c>
      <c r="L581" s="45"/>
      <c r="M581" s="227" t="s">
        <v>19</v>
      </c>
      <c r="N581" s="228" t="s">
        <v>45</v>
      </c>
      <c r="O581" s="85"/>
      <c r="P581" s="229">
        <f>O581*H581</f>
        <v>0</v>
      </c>
      <c r="Q581" s="229">
        <v>0</v>
      </c>
      <c r="R581" s="229">
        <f>Q581*H581</f>
        <v>0</v>
      </c>
      <c r="S581" s="229">
        <v>0</v>
      </c>
      <c r="T581" s="230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31" t="s">
        <v>844</v>
      </c>
      <c r="AT581" s="231" t="s">
        <v>140</v>
      </c>
      <c r="AU581" s="231" t="s">
        <v>82</v>
      </c>
      <c r="AY581" s="18" t="s">
        <v>139</v>
      </c>
      <c r="BE581" s="232">
        <f>IF(N581="základní",J581,0)</f>
        <v>0</v>
      </c>
      <c r="BF581" s="232">
        <f>IF(N581="snížená",J581,0)</f>
        <v>0</v>
      </c>
      <c r="BG581" s="232">
        <f>IF(N581="zákl. přenesená",J581,0)</f>
        <v>0</v>
      </c>
      <c r="BH581" s="232">
        <f>IF(N581="sníž. přenesená",J581,0)</f>
        <v>0</v>
      </c>
      <c r="BI581" s="232">
        <f>IF(N581="nulová",J581,0)</f>
        <v>0</v>
      </c>
      <c r="BJ581" s="18" t="s">
        <v>82</v>
      </c>
      <c r="BK581" s="232">
        <f>ROUND(I581*H581,2)</f>
        <v>0</v>
      </c>
      <c r="BL581" s="18" t="s">
        <v>844</v>
      </c>
      <c r="BM581" s="231" t="s">
        <v>934</v>
      </c>
    </row>
    <row r="582" s="2" customFormat="1">
      <c r="A582" s="39"/>
      <c r="B582" s="40"/>
      <c r="C582" s="41"/>
      <c r="D582" s="233" t="s">
        <v>146</v>
      </c>
      <c r="E582" s="41"/>
      <c r="F582" s="234" t="s">
        <v>935</v>
      </c>
      <c r="G582" s="41"/>
      <c r="H582" s="41"/>
      <c r="I582" s="137"/>
      <c r="J582" s="41"/>
      <c r="K582" s="41"/>
      <c r="L582" s="45"/>
      <c r="M582" s="235"/>
      <c r="N582" s="236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146</v>
      </c>
      <c r="AU582" s="18" t="s">
        <v>82</v>
      </c>
    </row>
    <row r="583" s="13" customFormat="1">
      <c r="A583" s="13"/>
      <c r="B583" s="237"/>
      <c r="C583" s="238"/>
      <c r="D583" s="233" t="s">
        <v>147</v>
      </c>
      <c r="E583" s="239" t="s">
        <v>19</v>
      </c>
      <c r="F583" s="240" t="s">
        <v>916</v>
      </c>
      <c r="G583" s="238"/>
      <c r="H583" s="241">
        <v>8</v>
      </c>
      <c r="I583" s="242"/>
      <c r="J583" s="238"/>
      <c r="K583" s="238"/>
      <c r="L583" s="243"/>
      <c r="M583" s="244"/>
      <c r="N583" s="245"/>
      <c r="O583" s="245"/>
      <c r="P583" s="245"/>
      <c r="Q583" s="245"/>
      <c r="R583" s="245"/>
      <c r="S583" s="245"/>
      <c r="T583" s="246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7" t="s">
        <v>147</v>
      </c>
      <c r="AU583" s="247" t="s">
        <v>82</v>
      </c>
      <c r="AV583" s="13" t="s">
        <v>85</v>
      </c>
      <c r="AW583" s="13" t="s">
        <v>34</v>
      </c>
      <c r="AX583" s="13" t="s">
        <v>82</v>
      </c>
      <c r="AY583" s="247" t="s">
        <v>139</v>
      </c>
    </row>
    <row r="584" s="12" customFormat="1" ht="25.92" customHeight="1">
      <c r="A584" s="12"/>
      <c r="B584" s="206"/>
      <c r="C584" s="207"/>
      <c r="D584" s="208" t="s">
        <v>73</v>
      </c>
      <c r="E584" s="209" t="s">
        <v>936</v>
      </c>
      <c r="F584" s="209" t="s">
        <v>937</v>
      </c>
      <c r="G584" s="207"/>
      <c r="H584" s="207"/>
      <c r="I584" s="210"/>
      <c r="J584" s="211">
        <f>BK584</f>
        <v>0</v>
      </c>
      <c r="K584" s="207"/>
      <c r="L584" s="212"/>
      <c r="M584" s="213"/>
      <c r="N584" s="214"/>
      <c r="O584" s="214"/>
      <c r="P584" s="215">
        <f>P585+P598</f>
        <v>0</v>
      </c>
      <c r="Q584" s="214"/>
      <c r="R584" s="215">
        <f>R585+R598</f>
        <v>0</v>
      </c>
      <c r="S584" s="214"/>
      <c r="T584" s="216">
        <f>T585+T598</f>
        <v>0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217" t="s">
        <v>171</v>
      </c>
      <c r="AT584" s="218" t="s">
        <v>73</v>
      </c>
      <c r="AU584" s="218" t="s">
        <v>74</v>
      </c>
      <c r="AY584" s="217" t="s">
        <v>139</v>
      </c>
      <c r="BK584" s="219">
        <f>BK585+BK598</f>
        <v>0</v>
      </c>
    </row>
    <row r="585" s="12" customFormat="1" ht="22.8" customHeight="1">
      <c r="A585" s="12"/>
      <c r="B585" s="206"/>
      <c r="C585" s="207"/>
      <c r="D585" s="208" t="s">
        <v>73</v>
      </c>
      <c r="E585" s="248" t="s">
        <v>938</v>
      </c>
      <c r="F585" s="248" t="s">
        <v>939</v>
      </c>
      <c r="G585" s="207"/>
      <c r="H585" s="207"/>
      <c r="I585" s="210"/>
      <c r="J585" s="249">
        <f>BK585</f>
        <v>0</v>
      </c>
      <c r="K585" s="207"/>
      <c r="L585" s="212"/>
      <c r="M585" s="213"/>
      <c r="N585" s="214"/>
      <c r="O585" s="214"/>
      <c r="P585" s="215">
        <f>SUM(P586:P597)</f>
        <v>0</v>
      </c>
      <c r="Q585" s="214"/>
      <c r="R585" s="215">
        <f>SUM(R586:R597)</f>
        <v>0</v>
      </c>
      <c r="S585" s="214"/>
      <c r="T585" s="216">
        <f>SUM(T586:T597)</f>
        <v>0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17" t="s">
        <v>171</v>
      </c>
      <c r="AT585" s="218" t="s">
        <v>73</v>
      </c>
      <c r="AU585" s="218" t="s">
        <v>82</v>
      </c>
      <c r="AY585" s="217" t="s">
        <v>139</v>
      </c>
      <c r="BK585" s="219">
        <f>SUM(BK586:BK597)</f>
        <v>0</v>
      </c>
    </row>
    <row r="586" s="2" customFormat="1" ht="16.5" customHeight="1">
      <c r="A586" s="39"/>
      <c r="B586" s="40"/>
      <c r="C586" s="220" t="s">
        <v>940</v>
      </c>
      <c r="D586" s="220" t="s">
        <v>140</v>
      </c>
      <c r="E586" s="221" t="s">
        <v>941</v>
      </c>
      <c r="F586" s="222" t="s">
        <v>942</v>
      </c>
      <c r="G586" s="223" t="s">
        <v>943</v>
      </c>
      <c r="H586" s="224">
        <v>1</v>
      </c>
      <c r="I586" s="225"/>
      <c r="J586" s="226">
        <f>ROUND(I586*H586,2)</f>
        <v>0</v>
      </c>
      <c r="K586" s="222" t="s">
        <v>156</v>
      </c>
      <c r="L586" s="45"/>
      <c r="M586" s="227" t="s">
        <v>19</v>
      </c>
      <c r="N586" s="228" t="s">
        <v>45</v>
      </c>
      <c r="O586" s="85"/>
      <c r="P586" s="229">
        <f>O586*H586</f>
        <v>0</v>
      </c>
      <c r="Q586" s="229">
        <v>0</v>
      </c>
      <c r="R586" s="229">
        <f>Q586*H586</f>
        <v>0</v>
      </c>
      <c r="S586" s="229">
        <v>0</v>
      </c>
      <c r="T586" s="230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1" t="s">
        <v>944</v>
      </c>
      <c r="AT586" s="231" t="s">
        <v>140</v>
      </c>
      <c r="AU586" s="231" t="s">
        <v>85</v>
      </c>
      <c r="AY586" s="18" t="s">
        <v>139</v>
      </c>
      <c r="BE586" s="232">
        <f>IF(N586="základní",J586,0)</f>
        <v>0</v>
      </c>
      <c r="BF586" s="232">
        <f>IF(N586="snížená",J586,0)</f>
        <v>0</v>
      </c>
      <c r="BG586" s="232">
        <f>IF(N586="zákl. přenesená",J586,0)</f>
        <v>0</v>
      </c>
      <c r="BH586" s="232">
        <f>IF(N586="sníž. přenesená",J586,0)</f>
        <v>0</v>
      </c>
      <c r="BI586" s="232">
        <f>IF(N586="nulová",J586,0)</f>
        <v>0</v>
      </c>
      <c r="BJ586" s="18" t="s">
        <v>82</v>
      </c>
      <c r="BK586" s="232">
        <f>ROUND(I586*H586,2)</f>
        <v>0</v>
      </c>
      <c r="BL586" s="18" t="s">
        <v>944</v>
      </c>
      <c r="BM586" s="231" t="s">
        <v>945</v>
      </c>
    </row>
    <row r="587" s="2" customFormat="1">
      <c r="A587" s="39"/>
      <c r="B587" s="40"/>
      <c r="C587" s="41"/>
      <c r="D587" s="233" t="s">
        <v>146</v>
      </c>
      <c r="E587" s="41"/>
      <c r="F587" s="234" t="s">
        <v>946</v>
      </c>
      <c r="G587" s="41"/>
      <c r="H587" s="41"/>
      <c r="I587" s="137"/>
      <c r="J587" s="41"/>
      <c r="K587" s="41"/>
      <c r="L587" s="45"/>
      <c r="M587" s="235"/>
      <c r="N587" s="236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146</v>
      </c>
      <c r="AU587" s="18" t="s">
        <v>85</v>
      </c>
    </row>
    <row r="588" s="2" customFormat="1" ht="16.5" customHeight="1">
      <c r="A588" s="39"/>
      <c r="B588" s="40"/>
      <c r="C588" s="220" t="s">
        <v>947</v>
      </c>
      <c r="D588" s="220" t="s">
        <v>140</v>
      </c>
      <c r="E588" s="221" t="s">
        <v>948</v>
      </c>
      <c r="F588" s="222" t="s">
        <v>949</v>
      </c>
      <c r="G588" s="223" t="s">
        <v>943</v>
      </c>
      <c r="H588" s="224">
        <v>1</v>
      </c>
      <c r="I588" s="225"/>
      <c r="J588" s="226">
        <f>ROUND(I588*H588,2)</f>
        <v>0</v>
      </c>
      <c r="K588" s="222" t="s">
        <v>156</v>
      </c>
      <c r="L588" s="45"/>
      <c r="M588" s="227" t="s">
        <v>19</v>
      </c>
      <c r="N588" s="228" t="s">
        <v>45</v>
      </c>
      <c r="O588" s="85"/>
      <c r="P588" s="229">
        <f>O588*H588</f>
        <v>0</v>
      </c>
      <c r="Q588" s="229">
        <v>0</v>
      </c>
      <c r="R588" s="229">
        <f>Q588*H588</f>
        <v>0</v>
      </c>
      <c r="S588" s="229">
        <v>0</v>
      </c>
      <c r="T588" s="230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1" t="s">
        <v>944</v>
      </c>
      <c r="AT588" s="231" t="s">
        <v>140</v>
      </c>
      <c r="AU588" s="231" t="s">
        <v>85</v>
      </c>
      <c r="AY588" s="18" t="s">
        <v>139</v>
      </c>
      <c r="BE588" s="232">
        <f>IF(N588="základní",J588,0)</f>
        <v>0</v>
      </c>
      <c r="BF588" s="232">
        <f>IF(N588="snížená",J588,0)</f>
        <v>0</v>
      </c>
      <c r="BG588" s="232">
        <f>IF(N588="zákl. přenesená",J588,0)</f>
        <v>0</v>
      </c>
      <c r="BH588" s="232">
        <f>IF(N588="sníž. přenesená",J588,0)</f>
        <v>0</v>
      </c>
      <c r="BI588" s="232">
        <f>IF(N588="nulová",J588,0)</f>
        <v>0</v>
      </c>
      <c r="BJ588" s="18" t="s">
        <v>82</v>
      </c>
      <c r="BK588" s="232">
        <f>ROUND(I588*H588,2)</f>
        <v>0</v>
      </c>
      <c r="BL588" s="18" t="s">
        <v>944</v>
      </c>
      <c r="BM588" s="231" t="s">
        <v>950</v>
      </c>
    </row>
    <row r="589" s="2" customFormat="1">
      <c r="A589" s="39"/>
      <c r="B589" s="40"/>
      <c r="C589" s="41"/>
      <c r="D589" s="233" t="s">
        <v>146</v>
      </c>
      <c r="E589" s="41"/>
      <c r="F589" s="234" t="s">
        <v>949</v>
      </c>
      <c r="G589" s="41"/>
      <c r="H589" s="41"/>
      <c r="I589" s="137"/>
      <c r="J589" s="41"/>
      <c r="K589" s="41"/>
      <c r="L589" s="45"/>
      <c r="M589" s="235"/>
      <c r="N589" s="236"/>
      <c r="O589" s="85"/>
      <c r="P589" s="85"/>
      <c r="Q589" s="85"/>
      <c r="R589" s="85"/>
      <c r="S589" s="85"/>
      <c r="T589" s="86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146</v>
      </c>
      <c r="AU589" s="18" t="s">
        <v>85</v>
      </c>
    </row>
    <row r="590" s="2" customFormat="1" ht="16.5" customHeight="1">
      <c r="A590" s="39"/>
      <c r="B590" s="40"/>
      <c r="C590" s="220" t="s">
        <v>951</v>
      </c>
      <c r="D590" s="220" t="s">
        <v>140</v>
      </c>
      <c r="E590" s="221" t="s">
        <v>952</v>
      </c>
      <c r="F590" s="222" t="s">
        <v>953</v>
      </c>
      <c r="G590" s="223" t="s">
        <v>943</v>
      </c>
      <c r="H590" s="224">
        <v>1</v>
      </c>
      <c r="I590" s="225"/>
      <c r="J590" s="226">
        <f>ROUND(I590*H590,2)</f>
        <v>0</v>
      </c>
      <c r="K590" s="222" t="s">
        <v>156</v>
      </c>
      <c r="L590" s="45"/>
      <c r="M590" s="227" t="s">
        <v>19</v>
      </c>
      <c r="N590" s="228" t="s">
        <v>45</v>
      </c>
      <c r="O590" s="85"/>
      <c r="P590" s="229">
        <f>O590*H590</f>
        <v>0</v>
      </c>
      <c r="Q590" s="229">
        <v>0</v>
      </c>
      <c r="R590" s="229">
        <f>Q590*H590</f>
        <v>0</v>
      </c>
      <c r="S590" s="229">
        <v>0</v>
      </c>
      <c r="T590" s="230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31" t="s">
        <v>944</v>
      </c>
      <c r="AT590" s="231" t="s">
        <v>140</v>
      </c>
      <c r="AU590" s="231" t="s">
        <v>85</v>
      </c>
      <c r="AY590" s="18" t="s">
        <v>139</v>
      </c>
      <c r="BE590" s="232">
        <f>IF(N590="základní",J590,0)</f>
        <v>0</v>
      </c>
      <c r="BF590" s="232">
        <f>IF(N590="snížená",J590,0)</f>
        <v>0</v>
      </c>
      <c r="BG590" s="232">
        <f>IF(N590="zákl. přenesená",J590,0)</f>
        <v>0</v>
      </c>
      <c r="BH590" s="232">
        <f>IF(N590="sníž. přenesená",J590,0)</f>
        <v>0</v>
      </c>
      <c r="BI590" s="232">
        <f>IF(N590="nulová",J590,0)</f>
        <v>0</v>
      </c>
      <c r="BJ590" s="18" t="s">
        <v>82</v>
      </c>
      <c r="BK590" s="232">
        <f>ROUND(I590*H590,2)</f>
        <v>0</v>
      </c>
      <c r="BL590" s="18" t="s">
        <v>944</v>
      </c>
      <c r="BM590" s="231" t="s">
        <v>954</v>
      </c>
    </row>
    <row r="591" s="2" customFormat="1">
      <c r="A591" s="39"/>
      <c r="B591" s="40"/>
      <c r="C591" s="41"/>
      <c r="D591" s="233" t="s">
        <v>146</v>
      </c>
      <c r="E591" s="41"/>
      <c r="F591" s="234" t="s">
        <v>953</v>
      </c>
      <c r="G591" s="41"/>
      <c r="H591" s="41"/>
      <c r="I591" s="137"/>
      <c r="J591" s="41"/>
      <c r="K591" s="41"/>
      <c r="L591" s="45"/>
      <c r="M591" s="235"/>
      <c r="N591" s="236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146</v>
      </c>
      <c r="AU591" s="18" t="s">
        <v>85</v>
      </c>
    </row>
    <row r="592" s="2" customFormat="1" ht="21.75" customHeight="1">
      <c r="A592" s="39"/>
      <c r="B592" s="40"/>
      <c r="C592" s="220" t="s">
        <v>955</v>
      </c>
      <c r="D592" s="220" t="s">
        <v>140</v>
      </c>
      <c r="E592" s="221" t="s">
        <v>956</v>
      </c>
      <c r="F592" s="222" t="s">
        <v>957</v>
      </c>
      <c r="G592" s="223" t="s">
        <v>943</v>
      </c>
      <c r="H592" s="224">
        <v>1</v>
      </c>
      <c r="I592" s="225"/>
      <c r="J592" s="226">
        <f>ROUND(I592*H592,2)</f>
        <v>0</v>
      </c>
      <c r="K592" s="222" t="s">
        <v>156</v>
      </c>
      <c r="L592" s="45"/>
      <c r="M592" s="227" t="s">
        <v>19</v>
      </c>
      <c r="N592" s="228" t="s">
        <v>45</v>
      </c>
      <c r="O592" s="85"/>
      <c r="P592" s="229">
        <f>O592*H592</f>
        <v>0</v>
      </c>
      <c r="Q592" s="229">
        <v>0</v>
      </c>
      <c r="R592" s="229">
        <f>Q592*H592</f>
        <v>0</v>
      </c>
      <c r="S592" s="229">
        <v>0</v>
      </c>
      <c r="T592" s="230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1" t="s">
        <v>944</v>
      </c>
      <c r="AT592" s="231" t="s">
        <v>140</v>
      </c>
      <c r="AU592" s="231" t="s">
        <v>85</v>
      </c>
      <c r="AY592" s="18" t="s">
        <v>139</v>
      </c>
      <c r="BE592" s="232">
        <f>IF(N592="základní",J592,0)</f>
        <v>0</v>
      </c>
      <c r="BF592" s="232">
        <f>IF(N592="snížená",J592,0)</f>
        <v>0</v>
      </c>
      <c r="BG592" s="232">
        <f>IF(N592="zákl. přenesená",J592,0)</f>
        <v>0</v>
      </c>
      <c r="BH592" s="232">
        <f>IF(N592="sníž. přenesená",J592,0)</f>
        <v>0</v>
      </c>
      <c r="BI592" s="232">
        <f>IF(N592="nulová",J592,0)</f>
        <v>0</v>
      </c>
      <c r="BJ592" s="18" t="s">
        <v>82</v>
      </c>
      <c r="BK592" s="232">
        <f>ROUND(I592*H592,2)</f>
        <v>0</v>
      </c>
      <c r="BL592" s="18" t="s">
        <v>944</v>
      </c>
      <c r="BM592" s="231" t="s">
        <v>958</v>
      </c>
    </row>
    <row r="593" s="2" customFormat="1">
      <c r="A593" s="39"/>
      <c r="B593" s="40"/>
      <c r="C593" s="41"/>
      <c r="D593" s="233" t="s">
        <v>146</v>
      </c>
      <c r="E593" s="41"/>
      <c r="F593" s="234" t="s">
        <v>957</v>
      </c>
      <c r="G593" s="41"/>
      <c r="H593" s="41"/>
      <c r="I593" s="137"/>
      <c r="J593" s="41"/>
      <c r="K593" s="41"/>
      <c r="L593" s="45"/>
      <c r="M593" s="235"/>
      <c r="N593" s="236"/>
      <c r="O593" s="85"/>
      <c r="P593" s="85"/>
      <c r="Q593" s="85"/>
      <c r="R593" s="85"/>
      <c r="S593" s="85"/>
      <c r="T593" s="86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146</v>
      </c>
      <c r="AU593" s="18" t="s">
        <v>85</v>
      </c>
    </row>
    <row r="594" s="2" customFormat="1" ht="16.5" customHeight="1">
      <c r="A594" s="39"/>
      <c r="B594" s="40"/>
      <c r="C594" s="220" t="s">
        <v>959</v>
      </c>
      <c r="D594" s="220" t="s">
        <v>140</v>
      </c>
      <c r="E594" s="221" t="s">
        <v>960</v>
      </c>
      <c r="F594" s="222" t="s">
        <v>961</v>
      </c>
      <c r="G594" s="223" t="s">
        <v>943</v>
      </c>
      <c r="H594" s="224">
        <v>1</v>
      </c>
      <c r="I594" s="225"/>
      <c r="J594" s="226">
        <f>ROUND(I594*H594,2)</f>
        <v>0</v>
      </c>
      <c r="K594" s="222" t="s">
        <v>156</v>
      </c>
      <c r="L594" s="45"/>
      <c r="M594" s="227" t="s">
        <v>19</v>
      </c>
      <c r="N594" s="228" t="s">
        <v>45</v>
      </c>
      <c r="O594" s="85"/>
      <c r="P594" s="229">
        <f>O594*H594</f>
        <v>0</v>
      </c>
      <c r="Q594" s="229">
        <v>0</v>
      </c>
      <c r="R594" s="229">
        <f>Q594*H594</f>
        <v>0</v>
      </c>
      <c r="S594" s="229">
        <v>0</v>
      </c>
      <c r="T594" s="230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1" t="s">
        <v>944</v>
      </c>
      <c r="AT594" s="231" t="s">
        <v>140</v>
      </c>
      <c r="AU594" s="231" t="s">
        <v>85</v>
      </c>
      <c r="AY594" s="18" t="s">
        <v>139</v>
      </c>
      <c r="BE594" s="232">
        <f>IF(N594="základní",J594,0)</f>
        <v>0</v>
      </c>
      <c r="BF594" s="232">
        <f>IF(N594="snížená",J594,0)</f>
        <v>0</v>
      </c>
      <c r="BG594" s="232">
        <f>IF(N594="zákl. přenesená",J594,0)</f>
        <v>0</v>
      </c>
      <c r="BH594" s="232">
        <f>IF(N594="sníž. přenesená",J594,0)</f>
        <v>0</v>
      </c>
      <c r="BI594" s="232">
        <f>IF(N594="nulová",J594,0)</f>
        <v>0</v>
      </c>
      <c r="BJ594" s="18" t="s">
        <v>82</v>
      </c>
      <c r="BK594" s="232">
        <f>ROUND(I594*H594,2)</f>
        <v>0</v>
      </c>
      <c r="BL594" s="18" t="s">
        <v>944</v>
      </c>
      <c r="BM594" s="231" t="s">
        <v>962</v>
      </c>
    </row>
    <row r="595" s="2" customFormat="1">
      <c r="A595" s="39"/>
      <c r="B595" s="40"/>
      <c r="C595" s="41"/>
      <c r="D595" s="233" t="s">
        <v>146</v>
      </c>
      <c r="E595" s="41"/>
      <c r="F595" s="234" t="s">
        <v>961</v>
      </c>
      <c r="G595" s="41"/>
      <c r="H595" s="41"/>
      <c r="I595" s="137"/>
      <c r="J595" s="41"/>
      <c r="K595" s="41"/>
      <c r="L595" s="45"/>
      <c r="M595" s="235"/>
      <c r="N595" s="236"/>
      <c r="O595" s="85"/>
      <c r="P595" s="85"/>
      <c r="Q595" s="85"/>
      <c r="R595" s="85"/>
      <c r="S595" s="85"/>
      <c r="T595" s="86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146</v>
      </c>
      <c r="AU595" s="18" t="s">
        <v>85</v>
      </c>
    </row>
    <row r="596" s="2" customFormat="1" ht="16.5" customHeight="1">
      <c r="A596" s="39"/>
      <c r="B596" s="40"/>
      <c r="C596" s="220" t="s">
        <v>963</v>
      </c>
      <c r="D596" s="220" t="s">
        <v>140</v>
      </c>
      <c r="E596" s="221" t="s">
        <v>964</v>
      </c>
      <c r="F596" s="222" t="s">
        <v>965</v>
      </c>
      <c r="G596" s="223" t="s">
        <v>943</v>
      </c>
      <c r="H596" s="224">
        <v>1</v>
      </c>
      <c r="I596" s="225"/>
      <c r="J596" s="226">
        <f>ROUND(I596*H596,2)</f>
        <v>0</v>
      </c>
      <c r="K596" s="222" t="s">
        <v>156</v>
      </c>
      <c r="L596" s="45"/>
      <c r="M596" s="227" t="s">
        <v>19</v>
      </c>
      <c r="N596" s="228" t="s">
        <v>45</v>
      </c>
      <c r="O596" s="85"/>
      <c r="P596" s="229">
        <f>O596*H596</f>
        <v>0</v>
      </c>
      <c r="Q596" s="229">
        <v>0</v>
      </c>
      <c r="R596" s="229">
        <f>Q596*H596</f>
        <v>0</v>
      </c>
      <c r="S596" s="229">
        <v>0</v>
      </c>
      <c r="T596" s="230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1" t="s">
        <v>944</v>
      </c>
      <c r="AT596" s="231" t="s">
        <v>140</v>
      </c>
      <c r="AU596" s="231" t="s">
        <v>85</v>
      </c>
      <c r="AY596" s="18" t="s">
        <v>139</v>
      </c>
      <c r="BE596" s="232">
        <f>IF(N596="základní",J596,0)</f>
        <v>0</v>
      </c>
      <c r="BF596" s="232">
        <f>IF(N596="snížená",J596,0)</f>
        <v>0</v>
      </c>
      <c r="BG596" s="232">
        <f>IF(N596="zákl. přenesená",J596,0)</f>
        <v>0</v>
      </c>
      <c r="BH596" s="232">
        <f>IF(N596="sníž. přenesená",J596,0)</f>
        <v>0</v>
      </c>
      <c r="BI596" s="232">
        <f>IF(N596="nulová",J596,0)</f>
        <v>0</v>
      </c>
      <c r="BJ596" s="18" t="s">
        <v>82</v>
      </c>
      <c r="BK596" s="232">
        <f>ROUND(I596*H596,2)</f>
        <v>0</v>
      </c>
      <c r="BL596" s="18" t="s">
        <v>944</v>
      </c>
      <c r="BM596" s="231" t="s">
        <v>966</v>
      </c>
    </row>
    <row r="597" s="2" customFormat="1">
      <c r="A597" s="39"/>
      <c r="B597" s="40"/>
      <c r="C597" s="41"/>
      <c r="D597" s="233" t="s">
        <v>146</v>
      </c>
      <c r="E597" s="41"/>
      <c r="F597" s="234" t="s">
        <v>965</v>
      </c>
      <c r="G597" s="41"/>
      <c r="H597" s="41"/>
      <c r="I597" s="137"/>
      <c r="J597" s="41"/>
      <c r="K597" s="41"/>
      <c r="L597" s="45"/>
      <c r="M597" s="235"/>
      <c r="N597" s="236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146</v>
      </c>
      <c r="AU597" s="18" t="s">
        <v>85</v>
      </c>
    </row>
    <row r="598" s="12" customFormat="1" ht="22.8" customHeight="1">
      <c r="A598" s="12"/>
      <c r="B598" s="206"/>
      <c r="C598" s="207"/>
      <c r="D598" s="208" t="s">
        <v>73</v>
      </c>
      <c r="E598" s="248" t="s">
        <v>967</v>
      </c>
      <c r="F598" s="248" t="s">
        <v>968</v>
      </c>
      <c r="G598" s="207"/>
      <c r="H598" s="207"/>
      <c r="I598" s="210"/>
      <c r="J598" s="249">
        <f>BK598</f>
        <v>0</v>
      </c>
      <c r="K598" s="207"/>
      <c r="L598" s="212"/>
      <c r="M598" s="213"/>
      <c r="N598" s="214"/>
      <c r="O598" s="214"/>
      <c r="P598" s="215">
        <f>SUM(P599:P600)</f>
        <v>0</v>
      </c>
      <c r="Q598" s="214"/>
      <c r="R598" s="215">
        <f>SUM(R599:R600)</f>
        <v>0</v>
      </c>
      <c r="S598" s="214"/>
      <c r="T598" s="216">
        <f>SUM(T599:T600)</f>
        <v>0</v>
      </c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R598" s="217" t="s">
        <v>171</v>
      </c>
      <c r="AT598" s="218" t="s">
        <v>73</v>
      </c>
      <c r="AU598" s="218" t="s">
        <v>82</v>
      </c>
      <c r="AY598" s="217" t="s">
        <v>139</v>
      </c>
      <c r="BK598" s="219">
        <f>SUM(BK599:BK600)</f>
        <v>0</v>
      </c>
    </row>
    <row r="599" s="2" customFormat="1" ht="16.5" customHeight="1">
      <c r="A599" s="39"/>
      <c r="B599" s="40"/>
      <c r="C599" s="220" t="s">
        <v>969</v>
      </c>
      <c r="D599" s="220" t="s">
        <v>140</v>
      </c>
      <c r="E599" s="221" t="s">
        <v>970</v>
      </c>
      <c r="F599" s="222" t="s">
        <v>971</v>
      </c>
      <c r="G599" s="223" t="s">
        <v>943</v>
      </c>
      <c r="H599" s="224">
        <v>1</v>
      </c>
      <c r="I599" s="225"/>
      <c r="J599" s="226">
        <f>ROUND(I599*H599,2)</f>
        <v>0</v>
      </c>
      <c r="K599" s="222" t="s">
        <v>156</v>
      </c>
      <c r="L599" s="45"/>
      <c r="M599" s="227" t="s">
        <v>19</v>
      </c>
      <c r="N599" s="228" t="s">
        <v>45</v>
      </c>
      <c r="O599" s="85"/>
      <c r="P599" s="229">
        <f>O599*H599</f>
        <v>0</v>
      </c>
      <c r="Q599" s="229">
        <v>0</v>
      </c>
      <c r="R599" s="229">
        <f>Q599*H599</f>
        <v>0</v>
      </c>
      <c r="S599" s="229">
        <v>0</v>
      </c>
      <c r="T599" s="230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1" t="s">
        <v>944</v>
      </c>
      <c r="AT599" s="231" t="s">
        <v>140</v>
      </c>
      <c r="AU599" s="231" t="s">
        <v>85</v>
      </c>
      <c r="AY599" s="18" t="s">
        <v>139</v>
      </c>
      <c r="BE599" s="232">
        <f>IF(N599="základní",J599,0)</f>
        <v>0</v>
      </c>
      <c r="BF599" s="232">
        <f>IF(N599="snížená",J599,0)</f>
        <v>0</v>
      </c>
      <c r="BG599" s="232">
        <f>IF(N599="zákl. přenesená",J599,0)</f>
        <v>0</v>
      </c>
      <c r="BH599" s="232">
        <f>IF(N599="sníž. přenesená",J599,0)</f>
        <v>0</v>
      </c>
      <c r="BI599" s="232">
        <f>IF(N599="nulová",J599,0)</f>
        <v>0</v>
      </c>
      <c r="BJ599" s="18" t="s">
        <v>82</v>
      </c>
      <c r="BK599" s="232">
        <f>ROUND(I599*H599,2)</f>
        <v>0</v>
      </c>
      <c r="BL599" s="18" t="s">
        <v>944</v>
      </c>
      <c r="BM599" s="231" t="s">
        <v>972</v>
      </c>
    </row>
    <row r="600" s="2" customFormat="1">
      <c r="A600" s="39"/>
      <c r="B600" s="40"/>
      <c r="C600" s="41"/>
      <c r="D600" s="233" t="s">
        <v>146</v>
      </c>
      <c r="E600" s="41"/>
      <c r="F600" s="234" t="s">
        <v>973</v>
      </c>
      <c r="G600" s="41"/>
      <c r="H600" s="41"/>
      <c r="I600" s="137"/>
      <c r="J600" s="41"/>
      <c r="K600" s="41"/>
      <c r="L600" s="45"/>
      <c r="M600" s="272"/>
      <c r="N600" s="273"/>
      <c r="O600" s="274"/>
      <c r="P600" s="274"/>
      <c r="Q600" s="274"/>
      <c r="R600" s="274"/>
      <c r="S600" s="274"/>
      <c r="T600" s="275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146</v>
      </c>
      <c r="AU600" s="18" t="s">
        <v>85</v>
      </c>
    </row>
    <row r="601" s="2" customFormat="1" ht="6.96" customHeight="1">
      <c r="A601" s="39"/>
      <c r="B601" s="60"/>
      <c r="C601" s="61"/>
      <c r="D601" s="61"/>
      <c r="E601" s="61"/>
      <c r="F601" s="61"/>
      <c r="G601" s="61"/>
      <c r="H601" s="61"/>
      <c r="I601" s="170"/>
      <c r="J601" s="61"/>
      <c r="K601" s="61"/>
      <c r="L601" s="45"/>
      <c r="M601" s="39"/>
      <c r="O601" s="39"/>
      <c r="P601" s="39"/>
      <c r="Q601" s="39"/>
      <c r="R601" s="39"/>
      <c r="S601" s="39"/>
      <c r="T601" s="39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</row>
  </sheetData>
  <sheetProtection sheet="1" autoFilter="0" formatColumns="0" formatRows="0" objects="1" scenarios="1" spinCount="100000" saltValue="v/lcBiJfiYUJOkSDhxGAUClj+GwOMVxghf5NHJwnqFSOaRFwvIcCHs62uljOZF7iOMH/cffx2Jd77pOhCAZKRg==" hashValue="klIjRRA34ME9ebmCchjvWE0AD62IefJDV3r1lYhgbEEJW/J9EZ6EQNgPvS/WLcqbQlkkA+DQGwcwMO4WQOhA1g==" algorithmName="SHA-512" password="CC35"/>
  <autoFilter ref="C92:K600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85</v>
      </c>
    </row>
    <row r="4" s="1" customFormat="1" ht="24.96" customHeight="1">
      <c r="B4" s="21"/>
      <c r="D4" s="133" t="s">
        <v>98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Preference veřejné dopravy města Třebíč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99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974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84</v>
      </c>
      <c r="G11" s="39"/>
      <c r="H11" s="39"/>
      <c r="I11" s="141" t="s">
        <v>20</v>
      </c>
      <c r="J11" s="140" t="s">
        <v>101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25. 5. 2021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21.84" customHeight="1">
      <c r="A13" s="39"/>
      <c r="B13" s="45"/>
      <c r="C13" s="39"/>
      <c r="D13" s="143" t="s">
        <v>102</v>
      </c>
      <c r="E13" s="39"/>
      <c r="F13" s="144" t="s">
        <v>103</v>
      </c>
      <c r="G13" s="39"/>
      <c r="H13" s="39"/>
      <c r="I13" s="145" t="s">
        <v>104</v>
      </c>
      <c r="J13" s="144" t="s">
        <v>105</v>
      </c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27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22</v>
      </c>
      <c r="F15" s="39"/>
      <c r="G15" s="39"/>
      <c r="H15" s="39"/>
      <c r="I15" s="141" t="s">
        <v>28</v>
      </c>
      <c r="J15" s="140" t="s">
        <v>29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30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32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33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35</v>
      </c>
      <c r="E23" s="39"/>
      <c r="F23" s="39"/>
      <c r="G23" s="39"/>
      <c r="H23" s="39"/>
      <c r="I23" s="141" t="s">
        <v>26</v>
      </c>
      <c r="J23" s="140" t="s">
        <v>36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37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38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83.25" customHeight="1">
      <c r="A27" s="146"/>
      <c r="B27" s="147"/>
      <c r="C27" s="146"/>
      <c r="D27" s="146"/>
      <c r="E27" s="148" t="s">
        <v>39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2"/>
      <c r="J29" s="151"/>
      <c r="K29" s="151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40</v>
      </c>
      <c r="E30" s="39"/>
      <c r="F30" s="39"/>
      <c r="G30" s="39"/>
      <c r="H30" s="39"/>
      <c r="I30" s="137"/>
      <c r="J30" s="154">
        <f>ROUND(J93,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2"/>
      <c r="J31" s="151"/>
      <c r="K31" s="151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42</v>
      </c>
      <c r="G32" s="39"/>
      <c r="H32" s="39"/>
      <c r="I32" s="156" t="s">
        <v>41</v>
      </c>
      <c r="J32" s="155" t="s">
        <v>43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44</v>
      </c>
      <c r="E33" s="135" t="s">
        <v>45</v>
      </c>
      <c r="F33" s="158">
        <f>ROUND((SUM(BE93:BE566)),  2)</f>
        <v>0</v>
      </c>
      <c r="G33" s="39"/>
      <c r="H33" s="39"/>
      <c r="I33" s="159">
        <v>0.20999999999999999</v>
      </c>
      <c r="J33" s="158">
        <f>ROUND(((SUM(BE93:BE566))*I33),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46</v>
      </c>
      <c r="F34" s="158">
        <f>ROUND((SUM(BF93:BF566)),  2)</f>
        <v>0</v>
      </c>
      <c r="G34" s="39"/>
      <c r="H34" s="39"/>
      <c r="I34" s="159">
        <v>0.14999999999999999</v>
      </c>
      <c r="J34" s="158">
        <f>ROUND(((SUM(BF93:BF566))*I34),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47</v>
      </c>
      <c r="F35" s="158">
        <f>ROUND((SUM(BG93:BG566)),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48</v>
      </c>
      <c r="F36" s="158">
        <f>ROUND((SUM(BH93:BH566)),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49</v>
      </c>
      <c r="F37" s="158">
        <f>ROUND((SUM(BI93:BI566)),  2)</f>
        <v>0</v>
      </c>
      <c r="G37" s="39"/>
      <c r="H37" s="39"/>
      <c r="I37" s="159">
        <v>0</v>
      </c>
      <c r="J37" s="158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50</v>
      </c>
      <c r="E39" s="162"/>
      <c r="F39" s="162"/>
      <c r="G39" s="163" t="s">
        <v>51</v>
      </c>
      <c r="H39" s="164" t="s">
        <v>52</v>
      </c>
      <c r="I39" s="165"/>
      <c r="J39" s="166">
        <f>SUM(J30:J37)</f>
        <v>0</v>
      </c>
      <c r="K39" s="167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4" t="str">
        <f>E7</f>
        <v>Preference veřejné dopravy města Třebíč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 xml:space="preserve">D.b - Masarykovo  náměstí - KAM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Město Třebíč</v>
      </c>
      <c r="G52" s="41"/>
      <c r="H52" s="41"/>
      <c r="I52" s="141" t="s">
        <v>23</v>
      </c>
      <c r="J52" s="73" t="str">
        <f>IF(J12="","",J12)</f>
        <v>25. 5. 2021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Třebíč</v>
      </c>
      <c r="G54" s="41"/>
      <c r="H54" s="41"/>
      <c r="I54" s="141" t="s">
        <v>32</v>
      </c>
      <c r="J54" s="37" t="str">
        <f>E21</f>
        <v>Ing. Karel Tomek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141" t="s">
        <v>35</v>
      </c>
      <c r="J55" s="37" t="str">
        <f>E24</f>
        <v>Ivalú Macarena Ávila Herrera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5" t="s">
        <v>107</v>
      </c>
      <c r="D57" s="176"/>
      <c r="E57" s="176"/>
      <c r="F57" s="176"/>
      <c r="G57" s="176"/>
      <c r="H57" s="176"/>
      <c r="I57" s="177"/>
      <c r="J57" s="178" t="s">
        <v>108</v>
      </c>
      <c r="K57" s="176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9" t="s">
        <v>72</v>
      </c>
      <c r="D59" s="41"/>
      <c r="E59" s="41"/>
      <c r="F59" s="41"/>
      <c r="G59" s="41"/>
      <c r="H59" s="41"/>
      <c r="I59" s="137"/>
      <c r="J59" s="103">
        <f>J93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80"/>
      <c r="C60" s="181"/>
      <c r="D60" s="182" t="s">
        <v>110</v>
      </c>
      <c r="E60" s="183"/>
      <c r="F60" s="183"/>
      <c r="G60" s="183"/>
      <c r="H60" s="183"/>
      <c r="I60" s="184"/>
      <c r="J60" s="185">
        <f>J94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80"/>
      <c r="C61" s="181"/>
      <c r="D61" s="182" t="s">
        <v>111</v>
      </c>
      <c r="E61" s="183"/>
      <c r="F61" s="183"/>
      <c r="G61" s="183"/>
      <c r="H61" s="183"/>
      <c r="I61" s="184"/>
      <c r="J61" s="185">
        <f>J101</f>
        <v>0</v>
      </c>
      <c r="K61" s="181"/>
      <c r="L61" s="186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87"/>
      <c r="C62" s="188"/>
      <c r="D62" s="189" t="s">
        <v>112</v>
      </c>
      <c r="E62" s="190"/>
      <c r="F62" s="190"/>
      <c r="G62" s="190"/>
      <c r="H62" s="190"/>
      <c r="I62" s="191"/>
      <c r="J62" s="192">
        <f>J102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113</v>
      </c>
      <c r="E63" s="190"/>
      <c r="F63" s="190"/>
      <c r="G63" s="190"/>
      <c r="H63" s="190"/>
      <c r="I63" s="191"/>
      <c r="J63" s="192">
        <f>J117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80"/>
      <c r="C64" s="181"/>
      <c r="D64" s="182" t="s">
        <v>114</v>
      </c>
      <c r="E64" s="183"/>
      <c r="F64" s="183"/>
      <c r="G64" s="183"/>
      <c r="H64" s="183"/>
      <c r="I64" s="184"/>
      <c r="J64" s="185">
        <f>J144</f>
        <v>0</v>
      </c>
      <c r="K64" s="181"/>
      <c r="L64" s="18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7"/>
      <c r="C65" s="188"/>
      <c r="D65" s="189" t="s">
        <v>115</v>
      </c>
      <c r="E65" s="190"/>
      <c r="F65" s="190"/>
      <c r="G65" s="190"/>
      <c r="H65" s="190"/>
      <c r="I65" s="191"/>
      <c r="J65" s="192">
        <f>J145</f>
        <v>0</v>
      </c>
      <c r="K65" s="188"/>
      <c r="L65" s="19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7"/>
      <c r="C66" s="188"/>
      <c r="D66" s="189" t="s">
        <v>116</v>
      </c>
      <c r="E66" s="190"/>
      <c r="F66" s="190"/>
      <c r="G66" s="190"/>
      <c r="H66" s="190"/>
      <c r="I66" s="191"/>
      <c r="J66" s="192">
        <f>J211</f>
        <v>0</v>
      </c>
      <c r="K66" s="188"/>
      <c r="L66" s="19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7"/>
      <c r="C67" s="188"/>
      <c r="D67" s="189" t="s">
        <v>117</v>
      </c>
      <c r="E67" s="190"/>
      <c r="F67" s="190"/>
      <c r="G67" s="190"/>
      <c r="H67" s="190"/>
      <c r="I67" s="191"/>
      <c r="J67" s="192">
        <f>J406</f>
        <v>0</v>
      </c>
      <c r="K67" s="188"/>
      <c r="L67" s="19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80"/>
      <c r="C68" s="181"/>
      <c r="D68" s="182" t="s">
        <v>118</v>
      </c>
      <c r="E68" s="183"/>
      <c r="F68" s="183"/>
      <c r="G68" s="183"/>
      <c r="H68" s="183"/>
      <c r="I68" s="184"/>
      <c r="J68" s="185">
        <f>J501</f>
        <v>0</v>
      </c>
      <c r="K68" s="181"/>
      <c r="L68" s="186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7"/>
      <c r="C69" s="188"/>
      <c r="D69" s="189" t="s">
        <v>119</v>
      </c>
      <c r="E69" s="190"/>
      <c r="F69" s="190"/>
      <c r="G69" s="190"/>
      <c r="H69" s="190"/>
      <c r="I69" s="191"/>
      <c r="J69" s="192">
        <f>J528</f>
        <v>0</v>
      </c>
      <c r="K69" s="188"/>
      <c r="L69" s="19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80"/>
      <c r="C70" s="181"/>
      <c r="D70" s="182" t="s">
        <v>120</v>
      </c>
      <c r="E70" s="183"/>
      <c r="F70" s="183"/>
      <c r="G70" s="183"/>
      <c r="H70" s="183"/>
      <c r="I70" s="184"/>
      <c r="J70" s="185">
        <f>J534</f>
        <v>0</v>
      </c>
      <c r="K70" s="181"/>
      <c r="L70" s="186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80"/>
      <c r="C71" s="181"/>
      <c r="D71" s="182" t="s">
        <v>121</v>
      </c>
      <c r="E71" s="183"/>
      <c r="F71" s="183"/>
      <c r="G71" s="183"/>
      <c r="H71" s="183"/>
      <c r="I71" s="184"/>
      <c r="J71" s="185">
        <f>J550</f>
        <v>0</v>
      </c>
      <c r="K71" s="181"/>
      <c r="L71" s="186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7"/>
      <c r="C72" s="188"/>
      <c r="D72" s="189" t="s">
        <v>122</v>
      </c>
      <c r="E72" s="190"/>
      <c r="F72" s="190"/>
      <c r="G72" s="190"/>
      <c r="H72" s="190"/>
      <c r="I72" s="191"/>
      <c r="J72" s="192">
        <f>J551</f>
        <v>0</v>
      </c>
      <c r="K72" s="188"/>
      <c r="L72" s="19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7"/>
      <c r="C73" s="188"/>
      <c r="D73" s="189" t="s">
        <v>123</v>
      </c>
      <c r="E73" s="190"/>
      <c r="F73" s="190"/>
      <c r="G73" s="190"/>
      <c r="H73" s="190"/>
      <c r="I73" s="191"/>
      <c r="J73" s="192">
        <f>J564</f>
        <v>0</v>
      </c>
      <c r="K73" s="188"/>
      <c r="L73" s="19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170"/>
      <c r="J75" s="61"/>
      <c r="K75" s="6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173"/>
      <c r="J79" s="63"/>
      <c r="K79" s="63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124</v>
      </c>
      <c r="D80" s="41"/>
      <c r="E80" s="41"/>
      <c r="F80" s="41"/>
      <c r="G80" s="41"/>
      <c r="H80" s="41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137"/>
      <c r="J82" s="41"/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4" t="str">
        <f>E7</f>
        <v>Preference veřejné dopravy města Třebíč</v>
      </c>
      <c r="F83" s="33"/>
      <c r="G83" s="33"/>
      <c r="H83" s="33"/>
      <c r="I83" s="137"/>
      <c r="J83" s="41"/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99</v>
      </c>
      <c r="D84" s="41"/>
      <c r="E84" s="41"/>
      <c r="F84" s="41"/>
      <c r="G84" s="41"/>
      <c r="H84" s="41"/>
      <c r="I84" s="137"/>
      <c r="J84" s="41"/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E9</f>
        <v xml:space="preserve">D.b - Masarykovo  náměstí - KAM</v>
      </c>
      <c r="F85" s="41"/>
      <c r="G85" s="41"/>
      <c r="H85" s="41"/>
      <c r="I85" s="137"/>
      <c r="J85" s="41"/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137"/>
      <c r="J86" s="41"/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F12</f>
        <v>Město Třebíč</v>
      </c>
      <c r="G87" s="41"/>
      <c r="H87" s="41"/>
      <c r="I87" s="141" t="s">
        <v>23</v>
      </c>
      <c r="J87" s="73" t="str">
        <f>IF(J12="","",J12)</f>
        <v>25. 5. 2021</v>
      </c>
      <c r="K87" s="41"/>
      <c r="L87" s="13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37"/>
      <c r="J88" s="41"/>
      <c r="K88" s="41"/>
      <c r="L88" s="13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E15</f>
        <v>Město Třebíč</v>
      </c>
      <c r="G89" s="41"/>
      <c r="H89" s="41"/>
      <c r="I89" s="141" t="s">
        <v>32</v>
      </c>
      <c r="J89" s="37" t="str">
        <f>E21</f>
        <v>Ing. Karel Tomek</v>
      </c>
      <c r="K89" s="41"/>
      <c r="L89" s="13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5.65" customHeight="1">
      <c r="A90" s="39"/>
      <c r="B90" s="40"/>
      <c r="C90" s="33" t="s">
        <v>30</v>
      </c>
      <c r="D90" s="41"/>
      <c r="E90" s="41"/>
      <c r="F90" s="28" t="str">
        <f>IF(E18="","",E18)</f>
        <v>Vyplň údaj</v>
      </c>
      <c r="G90" s="41"/>
      <c r="H90" s="41"/>
      <c r="I90" s="141" t="s">
        <v>35</v>
      </c>
      <c r="J90" s="37" t="str">
        <f>E24</f>
        <v>Ivalú Macarena Ávila Herrera</v>
      </c>
      <c r="K90" s="41"/>
      <c r="L90" s="13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137"/>
      <c r="J91" s="41"/>
      <c r="K91" s="41"/>
      <c r="L91" s="13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94"/>
      <c r="B92" s="195"/>
      <c r="C92" s="196" t="s">
        <v>125</v>
      </c>
      <c r="D92" s="197" t="s">
        <v>59</v>
      </c>
      <c r="E92" s="197" t="s">
        <v>55</v>
      </c>
      <c r="F92" s="197" t="s">
        <v>56</v>
      </c>
      <c r="G92" s="197" t="s">
        <v>126</v>
      </c>
      <c r="H92" s="197" t="s">
        <v>127</v>
      </c>
      <c r="I92" s="198" t="s">
        <v>128</v>
      </c>
      <c r="J92" s="197" t="s">
        <v>108</v>
      </c>
      <c r="K92" s="199" t="s">
        <v>129</v>
      </c>
      <c r="L92" s="200"/>
      <c r="M92" s="93" t="s">
        <v>19</v>
      </c>
      <c r="N92" s="94" t="s">
        <v>44</v>
      </c>
      <c r="O92" s="94" t="s">
        <v>130</v>
      </c>
      <c r="P92" s="94" t="s">
        <v>131</v>
      </c>
      <c r="Q92" s="94" t="s">
        <v>132</v>
      </c>
      <c r="R92" s="94" t="s">
        <v>133</v>
      </c>
      <c r="S92" s="94" t="s">
        <v>134</v>
      </c>
      <c r="T92" s="95" t="s">
        <v>135</v>
      </c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</row>
    <row r="93" s="2" customFormat="1" ht="22.8" customHeight="1">
      <c r="A93" s="39"/>
      <c r="B93" s="40"/>
      <c r="C93" s="100" t="s">
        <v>136</v>
      </c>
      <c r="D93" s="41"/>
      <c r="E93" s="41"/>
      <c r="F93" s="41"/>
      <c r="G93" s="41"/>
      <c r="H93" s="41"/>
      <c r="I93" s="137"/>
      <c r="J93" s="201">
        <f>BK93</f>
        <v>0</v>
      </c>
      <c r="K93" s="41"/>
      <c r="L93" s="45"/>
      <c r="M93" s="96"/>
      <c r="N93" s="202"/>
      <c r="O93" s="97"/>
      <c r="P93" s="203">
        <f>P94+P101+P144+P501+P534+P550</f>
        <v>0</v>
      </c>
      <c r="Q93" s="97"/>
      <c r="R93" s="203">
        <f>R94+R101+R144+R501+R534+R550</f>
        <v>100.39306707</v>
      </c>
      <c r="S93" s="97"/>
      <c r="T93" s="204">
        <f>T94+T101+T144+T501+T534+T550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73</v>
      </c>
      <c r="AU93" s="18" t="s">
        <v>109</v>
      </c>
      <c r="BK93" s="205">
        <f>BK94+BK101+BK144+BK501+BK534+BK550</f>
        <v>0</v>
      </c>
    </row>
    <row r="94" s="12" customFormat="1" ht="25.92" customHeight="1">
      <c r="A94" s="12"/>
      <c r="B94" s="206"/>
      <c r="C94" s="207"/>
      <c r="D94" s="208" t="s">
        <v>73</v>
      </c>
      <c r="E94" s="209" t="s">
        <v>137</v>
      </c>
      <c r="F94" s="209" t="s">
        <v>138</v>
      </c>
      <c r="G94" s="207"/>
      <c r="H94" s="207"/>
      <c r="I94" s="210"/>
      <c r="J94" s="211">
        <f>BK94</f>
        <v>0</v>
      </c>
      <c r="K94" s="207"/>
      <c r="L94" s="212"/>
      <c r="M94" s="213"/>
      <c r="N94" s="214"/>
      <c r="O94" s="214"/>
      <c r="P94" s="215">
        <f>SUM(P95:P100)</f>
        <v>0</v>
      </c>
      <c r="Q94" s="214"/>
      <c r="R94" s="215">
        <f>SUM(R95:R100)</f>
        <v>0.017404999999999997</v>
      </c>
      <c r="S94" s="214"/>
      <c r="T94" s="216">
        <f>SUM(T95:T100)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7" t="s">
        <v>85</v>
      </c>
      <c r="AT94" s="218" t="s">
        <v>73</v>
      </c>
      <c r="AU94" s="218" t="s">
        <v>74</v>
      </c>
      <c r="AY94" s="217" t="s">
        <v>139</v>
      </c>
      <c r="BK94" s="219">
        <f>SUM(BK95:BK100)</f>
        <v>0</v>
      </c>
    </row>
    <row r="95" s="2" customFormat="1" ht="21.75" customHeight="1">
      <c r="A95" s="39"/>
      <c r="B95" s="40"/>
      <c r="C95" s="220" t="s">
        <v>82</v>
      </c>
      <c r="D95" s="220" t="s">
        <v>140</v>
      </c>
      <c r="E95" s="221" t="s">
        <v>141</v>
      </c>
      <c r="F95" s="222" t="s">
        <v>142</v>
      </c>
      <c r="G95" s="223" t="s">
        <v>143</v>
      </c>
      <c r="H95" s="224">
        <v>1.02</v>
      </c>
      <c r="I95" s="225"/>
      <c r="J95" s="226">
        <f>ROUND(I95*H95,2)</f>
        <v>0</v>
      </c>
      <c r="K95" s="222" t="s">
        <v>19</v>
      </c>
      <c r="L95" s="45"/>
      <c r="M95" s="227" t="s">
        <v>19</v>
      </c>
      <c r="N95" s="228" t="s">
        <v>45</v>
      </c>
      <c r="O95" s="85"/>
      <c r="P95" s="229">
        <f>O95*H95</f>
        <v>0</v>
      </c>
      <c r="Q95" s="229">
        <v>0.00025000000000000001</v>
      </c>
      <c r="R95" s="229">
        <f>Q95*H95</f>
        <v>0.00025500000000000002</v>
      </c>
      <c r="S95" s="229">
        <v>0</v>
      </c>
      <c r="T95" s="230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31" t="s">
        <v>144</v>
      </c>
      <c r="AT95" s="231" t="s">
        <v>140</v>
      </c>
      <c r="AU95" s="231" t="s">
        <v>82</v>
      </c>
      <c r="AY95" s="18" t="s">
        <v>139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18" t="s">
        <v>82</v>
      </c>
      <c r="BK95" s="232">
        <f>ROUND(I95*H95,2)</f>
        <v>0</v>
      </c>
      <c r="BL95" s="18" t="s">
        <v>144</v>
      </c>
      <c r="BM95" s="231" t="s">
        <v>145</v>
      </c>
    </row>
    <row r="96" s="2" customFormat="1">
      <c r="A96" s="39"/>
      <c r="B96" s="40"/>
      <c r="C96" s="41"/>
      <c r="D96" s="233" t="s">
        <v>146</v>
      </c>
      <c r="E96" s="41"/>
      <c r="F96" s="234" t="s">
        <v>142</v>
      </c>
      <c r="G96" s="41"/>
      <c r="H96" s="41"/>
      <c r="I96" s="137"/>
      <c r="J96" s="41"/>
      <c r="K96" s="41"/>
      <c r="L96" s="45"/>
      <c r="M96" s="235"/>
      <c r="N96" s="236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146</v>
      </c>
      <c r="AU96" s="18" t="s">
        <v>82</v>
      </c>
    </row>
    <row r="97" s="13" customFormat="1">
      <c r="A97" s="13"/>
      <c r="B97" s="237"/>
      <c r="C97" s="238"/>
      <c r="D97" s="233" t="s">
        <v>147</v>
      </c>
      <c r="E97" s="239" t="s">
        <v>19</v>
      </c>
      <c r="F97" s="240" t="s">
        <v>975</v>
      </c>
      <c r="G97" s="238"/>
      <c r="H97" s="241">
        <v>1.02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7" t="s">
        <v>147</v>
      </c>
      <c r="AU97" s="247" t="s">
        <v>82</v>
      </c>
      <c r="AV97" s="13" t="s">
        <v>85</v>
      </c>
      <c r="AW97" s="13" t="s">
        <v>34</v>
      </c>
      <c r="AX97" s="13" t="s">
        <v>82</v>
      </c>
      <c r="AY97" s="247" t="s">
        <v>139</v>
      </c>
    </row>
    <row r="98" s="2" customFormat="1" ht="16.5" customHeight="1">
      <c r="A98" s="39"/>
      <c r="B98" s="40"/>
      <c r="C98" s="250" t="s">
        <v>85</v>
      </c>
      <c r="D98" s="250" t="s">
        <v>161</v>
      </c>
      <c r="E98" s="251" t="s">
        <v>976</v>
      </c>
      <c r="F98" s="252" t="s">
        <v>977</v>
      </c>
      <c r="G98" s="253" t="s">
        <v>155</v>
      </c>
      <c r="H98" s="254">
        <v>1</v>
      </c>
      <c r="I98" s="255"/>
      <c r="J98" s="256">
        <f>ROUND(I98*H98,2)</f>
        <v>0</v>
      </c>
      <c r="K98" s="252" t="s">
        <v>19</v>
      </c>
      <c r="L98" s="257"/>
      <c r="M98" s="258" t="s">
        <v>19</v>
      </c>
      <c r="N98" s="259" t="s">
        <v>45</v>
      </c>
      <c r="O98" s="85"/>
      <c r="P98" s="229">
        <f>O98*H98</f>
        <v>0</v>
      </c>
      <c r="Q98" s="229">
        <v>0.017149999999999999</v>
      </c>
      <c r="R98" s="229">
        <f>Q98*H98</f>
        <v>0.017149999999999999</v>
      </c>
      <c r="S98" s="229">
        <v>0</v>
      </c>
      <c r="T98" s="230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31" t="s">
        <v>164</v>
      </c>
      <c r="AT98" s="231" t="s">
        <v>161</v>
      </c>
      <c r="AU98" s="231" t="s">
        <v>82</v>
      </c>
      <c r="AY98" s="18" t="s">
        <v>139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18" t="s">
        <v>82</v>
      </c>
      <c r="BK98" s="232">
        <f>ROUND(I98*H98,2)</f>
        <v>0</v>
      </c>
      <c r="BL98" s="18" t="s">
        <v>144</v>
      </c>
      <c r="BM98" s="231" t="s">
        <v>978</v>
      </c>
    </row>
    <row r="99" s="2" customFormat="1">
      <c r="A99" s="39"/>
      <c r="B99" s="40"/>
      <c r="C99" s="41"/>
      <c r="D99" s="233" t="s">
        <v>146</v>
      </c>
      <c r="E99" s="41"/>
      <c r="F99" s="234" t="s">
        <v>977</v>
      </c>
      <c r="G99" s="41"/>
      <c r="H99" s="41"/>
      <c r="I99" s="137"/>
      <c r="J99" s="41"/>
      <c r="K99" s="41"/>
      <c r="L99" s="45"/>
      <c r="M99" s="235"/>
      <c r="N99" s="236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146</v>
      </c>
      <c r="AU99" s="18" t="s">
        <v>82</v>
      </c>
    </row>
    <row r="100" s="13" customFormat="1">
      <c r="A100" s="13"/>
      <c r="B100" s="237"/>
      <c r="C100" s="238"/>
      <c r="D100" s="233" t="s">
        <v>147</v>
      </c>
      <c r="E100" s="239" t="s">
        <v>19</v>
      </c>
      <c r="F100" s="240" t="s">
        <v>82</v>
      </c>
      <c r="G100" s="238"/>
      <c r="H100" s="241">
        <v>1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7" t="s">
        <v>147</v>
      </c>
      <c r="AU100" s="247" t="s">
        <v>82</v>
      </c>
      <c r="AV100" s="13" t="s">
        <v>85</v>
      </c>
      <c r="AW100" s="13" t="s">
        <v>34</v>
      </c>
      <c r="AX100" s="13" t="s">
        <v>82</v>
      </c>
      <c r="AY100" s="247" t="s">
        <v>139</v>
      </c>
    </row>
    <row r="101" s="12" customFormat="1" ht="25.92" customHeight="1">
      <c r="A101" s="12"/>
      <c r="B101" s="206"/>
      <c r="C101" s="207"/>
      <c r="D101" s="208" t="s">
        <v>73</v>
      </c>
      <c r="E101" s="209" t="s">
        <v>149</v>
      </c>
      <c r="F101" s="209" t="s">
        <v>150</v>
      </c>
      <c r="G101" s="207"/>
      <c r="H101" s="207"/>
      <c r="I101" s="210"/>
      <c r="J101" s="211">
        <f>BK101</f>
        <v>0</v>
      </c>
      <c r="K101" s="207"/>
      <c r="L101" s="212"/>
      <c r="M101" s="213"/>
      <c r="N101" s="214"/>
      <c r="O101" s="214"/>
      <c r="P101" s="215">
        <f>P102+P117</f>
        <v>0</v>
      </c>
      <c r="Q101" s="214"/>
      <c r="R101" s="215">
        <f>R102+R117</f>
        <v>0.0019200000000000003</v>
      </c>
      <c r="S101" s="214"/>
      <c r="T101" s="216">
        <f>T102+T117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7" t="s">
        <v>85</v>
      </c>
      <c r="AT101" s="218" t="s">
        <v>73</v>
      </c>
      <c r="AU101" s="218" t="s">
        <v>74</v>
      </c>
      <c r="AY101" s="217" t="s">
        <v>139</v>
      </c>
      <c r="BK101" s="219">
        <f>BK102+BK117</f>
        <v>0</v>
      </c>
    </row>
    <row r="102" s="12" customFormat="1" ht="22.8" customHeight="1">
      <c r="A102" s="12"/>
      <c r="B102" s="206"/>
      <c r="C102" s="207"/>
      <c r="D102" s="208" t="s">
        <v>73</v>
      </c>
      <c r="E102" s="248" t="s">
        <v>151</v>
      </c>
      <c r="F102" s="248" t="s">
        <v>152</v>
      </c>
      <c r="G102" s="207"/>
      <c r="H102" s="207"/>
      <c r="I102" s="210"/>
      <c r="J102" s="249">
        <f>BK102</f>
        <v>0</v>
      </c>
      <c r="K102" s="207"/>
      <c r="L102" s="212"/>
      <c r="M102" s="213"/>
      <c r="N102" s="214"/>
      <c r="O102" s="214"/>
      <c r="P102" s="215">
        <f>SUM(P103:P116)</f>
        <v>0</v>
      </c>
      <c r="Q102" s="214"/>
      <c r="R102" s="215">
        <f>SUM(R103:R116)</f>
        <v>0.00096000000000000002</v>
      </c>
      <c r="S102" s="214"/>
      <c r="T102" s="216">
        <f>SUM(T103:T116)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7" t="s">
        <v>85</v>
      </c>
      <c r="AT102" s="218" t="s">
        <v>73</v>
      </c>
      <c r="AU102" s="218" t="s">
        <v>82</v>
      </c>
      <c r="AY102" s="217" t="s">
        <v>139</v>
      </c>
      <c r="BK102" s="219">
        <f>SUM(BK103:BK116)</f>
        <v>0</v>
      </c>
    </row>
    <row r="103" s="2" customFormat="1" ht="16.5" customHeight="1">
      <c r="A103" s="39"/>
      <c r="B103" s="40"/>
      <c r="C103" s="220" t="s">
        <v>160</v>
      </c>
      <c r="D103" s="220" t="s">
        <v>140</v>
      </c>
      <c r="E103" s="221" t="s">
        <v>153</v>
      </c>
      <c r="F103" s="222" t="s">
        <v>154</v>
      </c>
      <c r="G103" s="223" t="s">
        <v>155</v>
      </c>
      <c r="H103" s="224">
        <v>3</v>
      </c>
      <c r="I103" s="225"/>
      <c r="J103" s="226">
        <f>ROUND(I103*H103,2)</f>
        <v>0</v>
      </c>
      <c r="K103" s="222" t="s">
        <v>156</v>
      </c>
      <c r="L103" s="45"/>
      <c r="M103" s="227" t="s">
        <v>19</v>
      </c>
      <c r="N103" s="228" t="s">
        <v>45</v>
      </c>
      <c r="O103" s="85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31" t="s">
        <v>144</v>
      </c>
      <c r="AT103" s="231" t="s">
        <v>140</v>
      </c>
      <c r="AU103" s="231" t="s">
        <v>85</v>
      </c>
      <c r="AY103" s="18" t="s">
        <v>139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18" t="s">
        <v>82</v>
      </c>
      <c r="BK103" s="232">
        <f>ROUND(I103*H103,2)</f>
        <v>0</v>
      </c>
      <c r="BL103" s="18" t="s">
        <v>144</v>
      </c>
      <c r="BM103" s="231" t="s">
        <v>157</v>
      </c>
    </row>
    <row r="104" s="2" customFormat="1">
      <c r="A104" s="39"/>
      <c r="B104" s="40"/>
      <c r="C104" s="41"/>
      <c r="D104" s="233" t="s">
        <v>146</v>
      </c>
      <c r="E104" s="41"/>
      <c r="F104" s="234" t="s">
        <v>158</v>
      </c>
      <c r="G104" s="41"/>
      <c r="H104" s="41"/>
      <c r="I104" s="137"/>
      <c r="J104" s="41"/>
      <c r="K104" s="41"/>
      <c r="L104" s="45"/>
      <c r="M104" s="235"/>
      <c r="N104" s="236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146</v>
      </c>
      <c r="AU104" s="18" t="s">
        <v>85</v>
      </c>
    </row>
    <row r="105" s="2" customFormat="1" ht="16.5" customHeight="1">
      <c r="A105" s="39"/>
      <c r="B105" s="40"/>
      <c r="C105" s="250" t="s">
        <v>167</v>
      </c>
      <c r="D105" s="250" t="s">
        <v>161</v>
      </c>
      <c r="E105" s="251" t="s">
        <v>162</v>
      </c>
      <c r="F105" s="252" t="s">
        <v>163</v>
      </c>
      <c r="G105" s="253" t="s">
        <v>155</v>
      </c>
      <c r="H105" s="254">
        <v>1</v>
      </c>
      <c r="I105" s="255"/>
      <c r="J105" s="256">
        <f>ROUND(I105*H105,2)</f>
        <v>0</v>
      </c>
      <c r="K105" s="252" t="s">
        <v>156</v>
      </c>
      <c r="L105" s="257"/>
      <c r="M105" s="258" t="s">
        <v>19</v>
      </c>
      <c r="N105" s="259" t="s">
        <v>45</v>
      </c>
      <c r="O105" s="85"/>
      <c r="P105" s="229">
        <f>O105*H105</f>
        <v>0</v>
      </c>
      <c r="Q105" s="229">
        <v>0.00040000000000000002</v>
      </c>
      <c r="R105" s="229">
        <f>Q105*H105</f>
        <v>0.00040000000000000002</v>
      </c>
      <c r="S105" s="229">
        <v>0</v>
      </c>
      <c r="T105" s="230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31" t="s">
        <v>164</v>
      </c>
      <c r="AT105" s="231" t="s">
        <v>161</v>
      </c>
      <c r="AU105" s="231" t="s">
        <v>85</v>
      </c>
      <c r="AY105" s="18" t="s">
        <v>139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18" t="s">
        <v>82</v>
      </c>
      <c r="BK105" s="232">
        <f>ROUND(I105*H105,2)</f>
        <v>0</v>
      </c>
      <c r="BL105" s="18" t="s">
        <v>144</v>
      </c>
      <c r="BM105" s="231" t="s">
        <v>165</v>
      </c>
    </row>
    <row r="106" s="2" customFormat="1">
      <c r="A106" s="39"/>
      <c r="B106" s="40"/>
      <c r="C106" s="41"/>
      <c r="D106" s="233" t="s">
        <v>146</v>
      </c>
      <c r="E106" s="41"/>
      <c r="F106" s="234" t="s">
        <v>163</v>
      </c>
      <c r="G106" s="41"/>
      <c r="H106" s="41"/>
      <c r="I106" s="137"/>
      <c r="J106" s="41"/>
      <c r="K106" s="41"/>
      <c r="L106" s="45"/>
      <c r="M106" s="235"/>
      <c r="N106" s="236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146</v>
      </c>
      <c r="AU106" s="18" t="s">
        <v>85</v>
      </c>
    </row>
    <row r="107" s="13" customFormat="1">
      <c r="A107" s="13"/>
      <c r="B107" s="237"/>
      <c r="C107" s="238"/>
      <c r="D107" s="233" t="s">
        <v>147</v>
      </c>
      <c r="E107" s="239" t="s">
        <v>19</v>
      </c>
      <c r="F107" s="240" t="s">
        <v>979</v>
      </c>
      <c r="G107" s="238"/>
      <c r="H107" s="241">
        <v>1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7" t="s">
        <v>147</v>
      </c>
      <c r="AU107" s="247" t="s">
        <v>85</v>
      </c>
      <c r="AV107" s="13" t="s">
        <v>85</v>
      </c>
      <c r="AW107" s="13" t="s">
        <v>34</v>
      </c>
      <c r="AX107" s="13" t="s">
        <v>82</v>
      </c>
      <c r="AY107" s="247" t="s">
        <v>139</v>
      </c>
    </row>
    <row r="108" s="2" customFormat="1" ht="16.5" customHeight="1">
      <c r="A108" s="39"/>
      <c r="B108" s="40"/>
      <c r="C108" s="250" t="s">
        <v>171</v>
      </c>
      <c r="D108" s="250" t="s">
        <v>161</v>
      </c>
      <c r="E108" s="251" t="s">
        <v>168</v>
      </c>
      <c r="F108" s="252" t="s">
        <v>169</v>
      </c>
      <c r="G108" s="253" t="s">
        <v>155</v>
      </c>
      <c r="H108" s="254">
        <v>1</v>
      </c>
      <c r="I108" s="255"/>
      <c r="J108" s="256">
        <f>ROUND(I108*H108,2)</f>
        <v>0</v>
      </c>
      <c r="K108" s="252" t="s">
        <v>156</v>
      </c>
      <c r="L108" s="257"/>
      <c r="M108" s="258" t="s">
        <v>19</v>
      </c>
      <c r="N108" s="259" t="s">
        <v>45</v>
      </c>
      <c r="O108" s="85"/>
      <c r="P108" s="229">
        <f>O108*H108</f>
        <v>0</v>
      </c>
      <c r="Q108" s="229">
        <v>0.00040000000000000002</v>
      </c>
      <c r="R108" s="229">
        <f>Q108*H108</f>
        <v>0.00040000000000000002</v>
      </c>
      <c r="S108" s="229">
        <v>0</v>
      </c>
      <c r="T108" s="230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31" t="s">
        <v>164</v>
      </c>
      <c r="AT108" s="231" t="s">
        <v>161</v>
      </c>
      <c r="AU108" s="231" t="s">
        <v>85</v>
      </c>
      <c r="AY108" s="18" t="s">
        <v>139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18" t="s">
        <v>82</v>
      </c>
      <c r="BK108" s="232">
        <f>ROUND(I108*H108,2)</f>
        <v>0</v>
      </c>
      <c r="BL108" s="18" t="s">
        <v>144</v>
      </c>
      <c r="BM108" s="231" t="s">
        <v>170</v>
      </c>
    </row>
    <row r="109" s="2" customFormat="1">
      <c r="A109" s="39"/>
      <c r="B109" s="40"/>
      <c r="C109" s="41"/>
      <c r="D109" s="233" t="s">
        <v>146</v>
      </c>
      <c r="E109" s="41"/>
      <c r="F109" s="234" t="s">
        <v>169</v>
      </c>
      <c r="G109" s="41"/>
      <c r="H109" s="41"/>
      <c r="I109" s="137"/>
      <c r="J109" s="41"/>
      <c r="K109" s="41"/>
      <c r="L109" s="45"/>
      <c r="M109" s="235"/>
      <c r="N109" s="236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146</v>
      </c>
      <c r="AU109" s="18" t="s">
        <v>85</v>
      </c>
    </row>
    <row r="110" s="13" customFormat="1">
      <c r="A110" s="13"/>
      <c r="B110" s="237"/>
      <c r="C110" s="238"/>
      <c r="D110" s="233" t="s">
        <v>147</v>
      </c>
      <c r="E110" s="239" t="s">
        <v>19</v>
      </c>
      <c r="F110" s="240" t="s">
        <v>979</v>
      </c>
      <c r="G110" s="238"/>
      <c r="H110" s="241">
        <v>1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147</v>
      </c>
      <c r="AU110" s="247" t="s">
        <v>85</v>
      </c>
      <c r="AV110" s="13" t="s">
        <v>85</v>
      </c>
      <c r="AW110" s="13" t="s">
        <v>34</v>
      </c>
      <c r="AX110" s="13" t="s">
        <v>82</v>
      </c>
      <c r="AY110" s="247" t="s">
        <v>139</v>
      </c>
    </row>
    <row r="111" s="2" customFormat="1" ht="16.5" customHeight="1">
      <c r="A111" s="39"/>
      <c r="B111" s="40"/>
      <c r="C111" s="250" t="s">
        <v>177</v>
      </c>
      <c r="D111" s="250" t="s">
        <v>161</v>
      </c>
      <c r="E111" s="251" t="s">
        <v>172</v>
      </c>
      <c r="F111" s="252" t="s">
        <v>173</v>
      </c>
      <c r="G111" s="253" t="s">
        <v>155</v>
      </c>
      <c r="H111" s="254">
        <v>1</v>
      </c>
      <c r="I111" s="255"/>
      <c r="J111" s="256">
        <f>ROUND(I111*H111,2)</f>
        <v>0</v>
      </c>
      <c r="K111" s="252" t="s">
        <v>156</v>
      </c>
      <c r="L111" s="257"/>
      <c r="M111" s="258" t="s">
        <v>19</v>
      </c>
      <c r="N111" s="259" t="s">
        <v>45</v>
      </c>
      <c r="O111" s="85"/>
      <c r="P111" s="229">
        <f>O111*H111</f>
        <v>0</v>
      </c>
      <c r="Q111" s="229">
        <v>0.00016000000000000001</v>
      </c>
      <c r="R111" s="229">
        <f>Q111*H111</f>
        <v>0.00016000000000000001</v>
      </c>
      <c r="S111" s="229">
        <v>0</v>
      </c>
      <c r="T111" s="230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31" t="s">
        <v>164</v>
      </c>
      <c r="AT111" s="231" t="s">
        <v>161</v>
      </c>
      <c r="AU111" s="231" t="s">
        <v>85</v>
      </c>
      <c r="AY111" s="18" t="s">
        <v>139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18" t="s">
        <v>82</v>
      </c>
      <c r="BK111" s="232">
        <f>ROUND(I111*H111,2)</f>
        <v>0</v>
      </c>
      <c r="BL111" s="18" t="s">
        <v>144</v>
      </c>
      <c r="BM111" s="231" t="s">
        <v>174</v>
      </c>
    </row>
    <row r="112" s="2" customFormat="1">
      <c r="A112" s="39"/>
      <c r="B112" s="40"/>
      <c r="C112" s="41"/>
      <c r="D112" s="233" t="s">
        <v>146</v>
      </c>
      <c r="E112" s="41"/>
      <c r="F112" s="234" t="s">
        <v>173</v>
      </c>
      <c r="G112" s="41"/>
      <c r="H112" s="41"/>
      <c r="I112" s="137"/>
      <c r="J112" s="41"/>
      <c r="K112" s="41"/>
      <c r="L112" s="45"/>
      <c r="M112" s="235"/>
      <c r="N112" s="236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146</v>
      </c>
      <c r="AU112" s="18" t="s">
        <v>85</v>
      </c>
    </row>
    <row r="113" s="13" customFormat="1">
      <c r="A113" s="13"/>
      <c r="B113" s="237"/>
      <c r="C113" s="238"/>
      <c r="D113" s="233" t="s">
        <v>147</v>
      </c>
      <c r="E113" s="239" t="s">
        <v>19</v>
      </c>
      <c r="F113" s="240" t="s">
        <v>979</v>
      </c>
      <c r="G113" s="238"/>
      <c r="H113" s="241">
        <v>1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7" t="s">
        <v>147</v>
      </c>
      <c r="AU113" s="247" t="s">
        <v>85</v>
      </c>
      <c r="AV113" s="13" t="s">
        <v>85</v>
      </c>
      <c r="AW113" s="13" t="s">
        <v>34</v>
      </c>
      <c r="AX113" s="13" t="s">
        <v>82</v>
      </c>
      <c r="AY113" s="247" t="s">
        <v>139</v>
      </c>
    </row>
    <row r="114" s="2" customFormat="1" ht="21.75" customHeight="1">
      <c r="A114" s="39"/>
      <c r="B114" s="40"/>
      <c r="C114" s="220" t="s">
        <v>185</v>
      </c>
      <c r="D114" s="220" t="s">
        <v>140</v>
      </c>
      <c r="E114" s="221" t="s">
        <v>980</v>
      </c>
      <c r="F114" s="222" t="s">
        <v>981</v>
      </c>
      <c r="G114" s="223" t="s">
        <v>155</v>
      </c>
      <c r="H114" s="224">
        <v>1</v>
      </c>
      <c r="I114" s="225"/>
      <c r="J114" s="226">
        <f>ROUND(I114*H114,2)</f>
        <v>0</v>
      </c>
      <c r="K114" s="222" t="s">
        <v>156</v>
      </c>
      <c r="L114" s="45"/>
      <c r="M114" s="227" t="s">
        <v>19</v>
      </c>
      <c r="N114" s="228" t="s">
        <v>45</v>
      </c>
      <c r="O114" s="85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31" t="s">
        <v>144</v>
      </c>
      <c r="AT114" s="231" t="s">
        <v>140</v>
      </c>
      <c r="AU114" s="231" t="s">
        <v>85</v>
      </c>
      <c r="AY114" s="18" t="s">
        <v>139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18" t="s">
        <v>82</v>
      </c>
      <c r="BK114" s="232">
        <f>ROUND(I114*H114,2)</f>
        <v>0</v>
      </c>
      <c r="BL114" s="18" t="s">
        <v>144</v>
      </c>
      <c r="BM114" s="231" t="s">
        <v>982</v>
      </c>
    </row>
    <row r="115" s="2" customFormat="1">
      <c r="A115" s="39"/>
      <c r="B115" s="40"/>
      <c r="C115" s="41"/>
      <c r="D115" s="233" t="s">
        <v>146</v>
      </c>
      <c r="E115" s="41"/>
      <c r="F115" s="234" t="s">
        <v>983</v>
      </c>
      <c r="G115" s="41"/>
      <c r="H115" s="41"/>
      <c r="I115" s="137"/>
      <c r="J115" s="41"/>
      <c r="K115" s="41"/>
      <c r="L115" s="45"/>
      <c r="M115" s="235"/>
      <c r="N115" s="236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146</v>
      </c>
      <c r="AU115" s="18" t="s">
        <v>85</v>
      </c>
    </row>
    <row r="116" s="13" customFormat="1">
      <c r="A116" s="13"/>
      <c r="B116" s="237"/>
      <c r="C116" s="238"/>
      <c r="D116" s="233" t="s">
        <v>147</v>
      </c>
      <c r="E116" s="239" t="s">
        <v>19</v>
      </c>
      <c r="F116" s="240" t="s">
        <v>984</v>
      </c>
      <c r="G116" s="238"/>
      <c r="H116" s="241">
        <v>1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147</v>
      </c>
      <c r="AU116" s="247" t="s">
        <v>85</v>
      </c>
      <c r="AV116" s="13" t="s">
        <v>85</v>
      </c>
      <c r="AW116" s="13" t="s">
        <v>34</v>
      </c>
      <c r="AX116" s="13" t="s">
        <v>82</v>
      </c>
      <c r="AY116" s="247" t="s">
        <v>139</v>
      </c>
    </row>
    <row r="117" s="12" customFormat="1" ht="22.8" customHeight="1">
      <c r="A117" s="12"/>
      <c r="B117" s="206"/>
      <c r="C117" s="207"/>
      <c r="D117" s="208" t="s">
        <v>73</v>
      </c>
      <c r="E117" s="248" t="s">
        <v>175</v>
      </c>
      <c r="F117" s="248" t="s">
        <v>176</v>
      </c>
      <c r="G117" s="207"/>
      <c r="H117" s="207"/>
      <c r="I117" s="210"/>
      <c r="J117" s="249">
        <f>BK117</f>
        <v>0</v>
      </c>
      <c r="K117" s="207"/>
      <c r="L117" s="212"/>
      <c r="M117" s="213"/>
      <c r="N117" s="214"/>
      <c r="O117" s="214"/>
      <c r="P117" s="215">
        <f>SUM(P118:P143)</f>
        <v>0</v>
      </c>
      <c r="Q117" s="214"/>
      <c r="R117" s="215">
        <f>SUM(R118:R143)</f>
        <v>0.00096000000000000013</v>
      </c>
      <c r="S117" s="214"/>
      <c r="T117" s="216">
        <f>SUM(T118:T143)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17" t="s">
        <v>85</v>
      </c>
      <c r="AT117" s="218" t="s">
        <v>73</v>
      </c>
      <c r="AU117" s="218" t="s">
        <v>82</v>
      </c>
      <c r="AY117" s="217" t="s">
        <v>139</v>
      </c>
      <c r="BK117" s="219">
        <f>SUM(BK118:BK143)</f>
        <v>0</v>
      </c>
    </row>
    <row r="118" s="2" customFormat="1" ht="21.75" customHeight="1">
      <c r="A118" s="39"/>
      <c r="B118" s="40"/>
      <c r="C118" s="220" t="s">
        <v>191</v>
      </c>
      <c r="D118" s="220" t="s">
        <v>140</v>
      </c>
      <c r="E118" s="221" t="s">
        <v>178</v>
      </c>
      <c r="F118" s="222" t="s">
        <v>179</v>
      </c>
      <c r="G118" s="223" t="s">
        <v>180</v>
      </c>
      <c r="H118" s="224">
        <v>20</v>
      </c>
      <c r="I118" s="225"/>
      <c r="J118" s="226">
        <f>ROUND(I118*H118,2)</f>
        <v>0</v>
      </c>
      <c r="K118" s="222" t="s">
        <v>156</v>
      </c>
      <c r="L118" s="45"/>
      <c r="M118" s="227" t="s">
        <v>19</v>
      </c>
      <c r="N118" s="228" t="s">
        <v>45</v>
      </c>
      <c r="O118" s="85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31" t="s">
        <v>144</v>
      </c>
      <c r="AT118" s="231" t="s">
        <v>140</v>
      </c>
      <c r="AU118" s="231" t="s">
        <v>85</v>
      </c>
      <c r="AY118" s="18" t="s">
        <v>139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18" t="s">
        <v>82</v>
      </c>
      <c r="BK118" s="232">
        <f>ROUND(I118*H118,2)</f>
        <v>0</v>
      </c>
      <c r="BL118" s="18" t="s">
        <v>144</v>
      </c>
      <c r="BM118" s="231" t="s">
        <v>181</v>
      </c>
    </row>
    <row r="119" s="2" customFormat="1">
      <c r="A119" s="39"/>
      <c r="B119" s="40"/>
      <c r="C119" s="41"/>
      <c r="D119" s="233" t="s">
        <v>146</v>
      </c>
      <c r="E119" s="41"/>
      <c r="F119" s="234" t="s">
        <v>182</v>
      </c>
      <c r="G119" s="41"/>
      <c r="H119" s="41"/>
      <c r="I119" s="137"/>
      <c r="J119" s="41"/>
      <c r="K119" s="41"/>
      <c r="L119" s="45"/>
      <c r="M119" s="235"/>
      <c r="N119" s="236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146</v>
      </c>
      <c r="AU119" s="18" t="s">
        <v>85</v>
      </c>
    </row>
    <row r="120" s="2" customFormat="1">
      <c r="A120" s="39"/>
      <c r="B120" s="40"/>
      <c r="C120" s="41"/>
      <c r="D120" s="233" t="s">
        <v>183</v>
      </c>
      <c r="E120" s="41"/>
      <c r="F120" s="260" t="s">
        <v>184</v>
      </c>
      <c r="G120" s="41"/>
      <c r="H120" s="41"/>
      <c r="I120" s="137"/>
      <c r="J120" s="41"/>
      <c r="K120" s="41"/>
      <c r="L120" s="45"/>
      <c r="M120" s="235"/>
      <c r="N120" s="236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183</v>
      </c>
      <c r="AU120" s="18" t="s">
        <v>85</v>
      </c>
    </row>
    <row r="121" s="2" customFormat="1" ht="16.5" customHeight="1">
      <c r="A121" s="39"/>
      <c r="B121" s="40"/>
      <c r="C121" s="250" t="s">
        <v>198</v>
      </c>
      <c r="D121" s="250" t="s">
        <v>161</v>
      </c>
      <c r="E121" s="251" t="s">
        <v>186</v>
      </c>
      <c r="F121" s="252" t="s">
        <v>187</v>
      </c>
      <c r="G121" s="253" t="s">
        <v>180</v>
      </c>
      <c r="H121" s="254">
        <v>24</v>
      </c>
      <c r="I121" s="255"/>
      <c r="J121" s="256">
        <f>ROUND(I121*H121,2)</f>
        <v>0</v>
      </c>
      <c r="K121" s="252" t="s">
        <v>156</v>
      </c>
      <c r="L121" s="257"/>
      <c r="M121" s="258" t="s">
        <v>19</v>
      </c>
      <c r="N121" s="259" t="s">
        <v>45</v>
      </c>
      <c r="O121" s="85"/>
      <c r="P121" s="229">
        <f>O121*H121</f>
        <v>0</v>
      </c>
      <c r="Q121" s="229">
        <v>4.0000000000000003E-05</v>
      </c>
      <c r="R121" s="229">
        <f>Q121*H121</f>
        <v>0.00096000000000000013</v>
      </c>
      <c r="S121" s="229">
        <v>0</v>
      </c>
      <c r="T121" s="230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1" t="s">
        <v>164</v>
      </c>
      <c r="AT121" s="231" t="s">
        <v>161</v>
      </c>
      <c r="AU121" s="231" t="s">
        <v>85</v>
      </c>
      <c r="AY121" s="18" t="s">
        <v>139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8" t="s">
        <v>82</v>
      </c>
      <c r="BK121" s="232">
        <f>ROUND(I121*H121,2)</f>
        <v>0</v>
      </c>
      <c r="BL121" s="18" t="s">
        <v>144</v>
      </c>
      <c r="BM121" s="231" t="s">
        <v>188</v>
      </c>
    </row>
    <row r="122" s="2" customFormat="1">
      <c r="A122" s="39"/>
      <c r="B122" s="40"/>
      <c r="C122" s="41"/>
      <c r="D122" s="233" t="s">
        <v>146</v>
      </c>
      <c r="E122" s="41"/>
      <c r="F122" s="234" t="s">
        <v>187</v>
      </c>
      <c r="G122" s="41"/>
      <c r="H122" s="41"/>
      <c r="I122" s="137"/>
      <c r="J122" s="41"/>
      <c r="K122" s="41"/>
      <c r="L122" s="45"/>
      <c r="M122" s="235"/>
      <c r="N122" s="236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146</v>
      </c>
      <c r="AU122" s="18" t="s">
        <v>85</v>
      </c>
    </row>
    <row r="123" s="13" customFormat="1">
      <c r="A123" s="13"/>
      <c r="B123" s="237"/>
      <c r="C123" s="238"/>
      <c r="D123" s="233" t="s">
        <v>147</v>
      </c>
      <c r="E123" s="239" t="s">
        <v>19</v>
      </c>
      <c r="F123" s="240" t="s">
        <v>985</v>
      </c>
      <c r="G123" s="238"/>
      <c r="H123" s="241">
        <v>20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7" t="s">
        <v>147</v>
      </c>
      <c r="AU123" s="247" t="s">
        <v>85</v>
      </c>
      <c r="AV123" s="13" t="s">
        <v>85</v>
      </c>
      <c r="AW123" s="13" t="s">
        <v>34</v>
      </c>
      <c r="AX123" s="13" t="s">
        <v>82</v>
      </c>
      <c r="AY123" s="247" t="s">
        <v>139</v>
      </c>
    </row>
    <row r="124" s="13" customFormat="1">
      <c r="A124" s="13"/>
      <c r="B124" s="237"/>
      <c r="C124" s="238"/>
      <c r="D124" s="233" t="s">
        <v>147</v>
      </c>
      <c r="E124" s="238"/>
      <c r="F124" s="240" t="s">
        <v>190</v>
      </c>
      <c r="G124" s="238"/>
      <c r="H124" s="241">
        <v>24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147</v>
      </c>
      <c r="AU124" s="247" t="s">
        <v>85</v>
      </c>
      <c r="AV124" s="13" t="s">
        <v>85</v>
      </c>
      <c r="AW124" s="13" t="s">
        <v>4</v>
      </c>
      <c r="AX124" s="13" t="s">
        <v>82</v>
      </c>
      <c r="AY124" s="247" t="s">
        <v>139</v>
      </c>
    </row>
    <row r="125" s="2" customFormat="1" ht="16.5" customHeight="1">
      <c r="A125" s="39"/>
      <c r="B125" s="40"/>
      <c r="C125" s="220" t="s">
        <v>205</v>
      </c>
      <c r="D125" s="220" t="s">
        <v>140</v>
      </c>
      <c r="E125" s="221" t="s">
        <v>192</v>
      </c>
      <c r="F125" s="222" t="s">
        <v>193</v>
      </c>
      <c r="G125" s="223" t="s">
        <v>155</v>
      </c>
      <c r="H125" s="224">
        <v>1</v>
      </c>
      <c r="I125" s="225"/>
      <c r="J125" s="226">
        <f>ROUND(I125*H125,2)</f>
        <v>0</v>
      </c>
      <c r="K125" s="222" t="s">
        <v>156</v>
      </c>
      <c r="L125" s="45"/>
      <c r="M125" s="227" t="s">
        <v>19</v>
      </c>
      <c r="N125" s="228" t="s">
        <v>45</v>
      </c>
      <c r="O125" s="85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144</v>
      </c>
      <c r="AT125" s="231" t="s">
        <v>140</v>
      </c>
      <c r="AU125" s="231" t="s">
        <v>85</v>
      </c>
      <c r="AY125" s="18" t="s">
        <v>139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82</v>
      </c>
      <c r="BK125" s="232">
        <f>ROUND(I125*H125,2)</f>
        <v>0</v>
      </c>
      <c r="BL125" s="18" t="s">
        <v>144</v>
      </c>
      <c r="BM125" s="231" t="s">
        <v>194</v>
      </c>
    </row>
    <row r="126" s="2" customFormat="1">
      <c r="A126" s="39"/>
      <c r="B126" s="40"/>
      <c r="C126" s="41"/>
      <c r="D126" s="233" t="s">
        <v>146</v>
      </c>
      <c r="E126" s="41"/>
      <c r="F126" s="234" t="s">
        <v>195</v>
      </c>
      <c r="G126" s="41"/>
      <c r="H126" s="41"/>
      <c r="I126" s="137"/>
      <c r="J126" s="41"/>
      <c r="K126" s="41"/>
      <c r="L126" s="45"/>
      <c r="M126" s="235"/>
      <c r="N126" s="236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146</v>
      </c>
      <c r="AU126" s="18" t="s">
        <v>85</v>
      </c>
    </row>
    <row r="127" s="2" customFormat="1">
      <c r="A127" s="39"/>
      <c r="B127" s="40"/>
      <c r="C127" s="41"/>
      <c r="D127" s="233" t="s">
        <v>196</v>
      </c>
      <c r="E127" s="41"/>
      <c r="F127" s="260" t="s">
        <v>197</v>
      </c>
      <c r="G127" s="41"/>
      <c r="H127" s="41"/>
      <c r="I127" s="137"/>
      <c r="J127" s="41"/>
      <c r="K127" s="41"/>
      <c r="L127" s="45"/>
      <c r="M127" s="235"/>
      <c r="N127" s="236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196</v>
      </c>
      <c r="AU127" s="18" t="s">
        <v>85</v>
      </c>
    </row>
    <row r="128" s="2" customFormat="1" ht="16.5" customHeight="1">
      <c r="A128" s="39"/>
      <c r="B128" s="40"/>
      <c r="C128" s="250" t="s">
        <v>210</v>
      </c>
      <c r="D128" s="250" t="s">
        <v>161</v>
      </c>
      <c r="E128" s="251" t="s">
        <v>199</v>
      </c>
      <c r="F128" s="252" t="s">
        <v>200</v>
      </c>
      <c r="G128" s="253" t="s">
        <v>155</v>
      </c>
      <c r="H128" s="254">
        <v>1</v>
      </c>
      <c r="I128" s="255"/>
      <c r="J128" s="256">
        <f>ROUND(I128*H128,2)</f>
        <v>0</v>
      </c>
      <c r="K128" s="252" t="s">
        <v>19</v>
      </c>
      <c r="L128" s="257"/>
      <c r="M128" s="258" t="s">
        <v>19</v>
      </c>
      <c r="N128" s="259" t="s">
        <v>45</v>
      </c>
      <c r="O128" s="85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164</v>
      </c>
      <c r="AT128" s="231" t="s">
        <v>161</v>
      </c>
      <c r="AU128" s="231" t="s">
        <v>85</v>
      </c>
      <c r="AY128" s="18" t="s">
        <v>139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82</v>
      </c>
      <c r="BK128" s="232">
        <f>ROUND(I128*H128,2)</f>
        <v>0</v>
      </c>
      <c r="BL128" s="18" t="s">
        <v>144</v>
      </c>
      <c r="BM128" s="231" t="s">
        <v>201</v>
      </c>
    </row>
    <row r="129" s="2" customFormat="1">
      <c r="A129" s="39"/>
      <c r="B129" s="40"/>
      <c r="C129" s="41"/>
      <c r="D129" s="233" t="s">
        <v>146</v>
      </c>
      <c r="E129" s="41"/>
      <c r="F129" s="234" t="s">
        <v>202</v>
      </c>
      <c r="G129" s="41"/>
      <c r="H129" s="41"/>
      <c r="I129" s="137"/>
      <c r="J129" s="41"/>
      <c r="K129" s="41"/>
      <c r="L129" s="45"/>
      <c r="M129" s="235"/>
      <c r="N129" s="236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146</v>
      </c>
      <c r="AU129" s="18" t="s">
        <v>85</v>
      </c>
    </row>
    <row r="130" s="2" customFormat="1">
      <c r="A130" s="39"/>
      <c r="B130" s="40"/>
      <c r="C130" s="41"/>
      <c r="D130" s="233" t="s">
        <v>196</v>
      </c>
      <c r="E130" s="41"/>
      <c r="F130" s="260" t="s">
        <v>203</v>
      </c>
      <c r="G130" s="41"/>
      <c r="H130" s="41"/>
      <c r="I130" s="137"/>
      <c r="J130" s="41"/>
      <c r="K130" s="41"/>
      <c r="L130" s="45"/>
      <c r="M130" s="235"/>
      <c r="N130" s="236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196</v>
      </c>
      <c r="AU130" s="18" t="s">
        <v>85</v>
      </c>
    </row>
    <row r="131" s="13" customFormat="1">
      <c r="A131" s="13"/>
      <c r="B131" s="237"/>
      <c r="C131" s="238"/>
      <c r="D131" s="233" t="s">
        <v>147</v>
      </c>
      <c r="E131" s="239" t="s">
        <v>19</v>
      </c>
      <c r="F131" s="240" t="s">
        <v>986</v>
      </c>
      <c r="G131" s="238"/>
      <c r="H131" s="241">
        <v>1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147</v>
      </c>
      <c r="AU131" s="247" t="s">
        <v>85</v>
      </c>
      <c r="AV131" s="13" t="s">
        <v>85</v>
      </c>
      <c r="AW131" s="13" t="s">
        <v>34</v>
      </c>
      <c r="AX131" s="13" t="s">
        <v>82</v>
      </c>
      <c r="AY131" s="247" t="s">
        <v>139</v>
      </c>
    </row>
    <row r="132" s="2" customFormat="1" ht="16.5" customHeight="1">
      <c r="A132" s="39"/>
      <c r="B132" s="40"/>
      <c r="C132" s="220" t="s">
        <v>216</v>
      </c>
      <c r="D132" s="220" t="s">
        <v>140</v>
      </c>
      <c r="E132" s="221" t="s">
        <v>206</v>
      </c>
      <c r="F132" s="222" t="s">
        <v>207</v>
      </c>
      <c r="G132" s="223" t="s">
        <v>155</v>
      </c>
      <c r="H132" s="224">
        <v>1</v>
      </c>
      <c r="I132" s="225"/>
      <c r="J132" s="226">
        <f>ROUND(I132*H132,2)</f>
        <v>0</v>
      </c>
      <c r="K132" s="222" t="s">
        <v>156</v>
      </c>
      <c r="L132" s="45"/>
      <c r="M132" s="227" t="s">
        <v>19</v>
      </c>
      <c r="N132" s="228" t="s">
        <v>45</v>
      </c>
      <c r="O132" s="85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144</v>
      </c>
      <c r="AT132" s="231" t="s">
        <v>140</v>
      </c>
      <c r="AU132" s="231" t="s">
        <v>85</v>
      </c>
      <c r="AY132" s="18" t="s">
        <v>139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82</v>
      </c>
      <c r="BK132" s="232">
        <f>ROUND(I132*H132,2)</f>
        <v>0</v>
      </c>
      <c r="BL132" s="18" t="s">
        <v>144</v>
      </c>
      <c r="BM132" s="231" t="s">
        <v>208</v>
      </c>
    </row>
    <row r="133" s="2" customFormat="1">
      <c r="A133" s="39"/>
      <c r="B133" s="40"/>
      <c r="C133" s="41"/>
      <c r="D133" s="233" t="s">
        <v>146</v>
      </c>
      <c r="E133" s="41"/>
      <c r="F133" s="234" t="s">
        <v>209</v>
      </c>
      <c r="G133" s="41"/>
      <c r="H133" s="41"/>
      <c r="I133" s="137"/>
      <c r="J133" s="41"/>
      <c r="K133" s="41"/>
      <c r="L133" s="45"/>
      <c r="M133" s="235"/>
      <c r="N133" s="236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146</v>
      </c>
      <c r="AU133" s="18" t="s">
        <v>85</v>
      </c>
    </row>
    <row r="134" s="2" customFormat="1" ht="21.75" customHeight="1">
      <c r="A134" s="39"/>
      <c r="B134" s="40"/>
      <c r="C134" s="250" t="s">
        <v>221</v>
      </c>
      <c r="D134" s="250" t="s">
        <v>161</v>
      </c>
      <c r="E134" s="251" t="s">
        <v>211</v>
      </c>
      <c r="F134" s="252" t="s">
        <v>212</v>
      </c>
      <c r="G134" s="253" t="s">
        <v>155</v>
      </c>
      <c r="H134" s="254">
        <v>1</v>
      </c>
      <c r="I134" s="255"/>
      <c r="J134" s="256">
        <f>ROUND(I134*H134,2)</f>
        <v>0</v>
      </c>
      <c r="K134" s="252" t="s">
        <v>19</v>
      </c>
      <c r="L134" s="257"/>
      <c r="M134" s="258" t="s">
        <v>19</v>
      </c>
      <c r="N134" s="259" t="s">
        <v>45</v>
      </c>
      <c r="O134" s="85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164</v>
      </c>
      <c r="AT134" s="231" t="s">
        <v>161</v>
      </c>
      <c r="AU134" s="231" t="s">
        <v>85</v>
      </c>
      <c r="AY134" s="18" t="s">
        <v>139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82</v>
      </c>
      <c r="BK134" s="232">
        <f>ROUND(I134*H134,2)</f>
        <v>0</v>
      </c>
      <c r="BL134" s="18" t="s">
        <v>144</v>
      </c>
      <c r="BM134" s="231" t="s">
        <v>213</v>
      </c>
    </row>
    <row r="135" s="2" customFormat="1">
      <c r="A135" s="39"/>
      <c r="B135" s="40"/>
      <c r="C135" s="41"/>
      <c r="D135" s="233" t="s">
        <v>146</v>
      </c>
      <c r="E135" s="41"/>
      <c r="F135" s="234" t="s">
        <v>212</v>
      </c>
      <c r="G135" s="41"/>
      <c r="H135" s="41"/>
      <c r="I135" s="137"/>
      <c r="J135" s="41"/>
      <c r="K135" s="41"/>
      <c r="L135" s="45"/>
      <c r="M135" s="235"/>
      <c r="N135" s="236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146</v>
      </c>
      <c r="AU135" s="18" t="s">
        <v>85</v>
      </c>
    </row>
    <row r="136" s="2" customFormat="1">
      <c r="A136" s="39"/>
      <c r="B136" s="40"/>
      <c r="C136" s="41"/>
      <c r="D136" s="233" t="s">
        <v>196</v>
      </c>
      <c r="E136" s="41"/>
      <c r="F136" s="260" t="s">
        <v>214</v>
      </c>
      <c r="G136" s="41"/>
      <c r="H136" s="41"/>
      <c r="I136" s="137"/>
      <c r="J136" s="41"/>
      <c r="K136" s="41"/>
      <c r="L136" s="45"/>
      <c r="M136" s="235"/>
      <c r="N136" s="236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196</v>
      </c>
      <c r="AU136" s="18" t="s">
        <v>85</v>
      </c>
    </row>
    <row r="137" s="13" customFormat="1">
      <c r="A137" s="13"/>
      <c r="B137" s="237"/>
      <c r="C137" s="238"/>
      <c r="D137" s="233" t="s">
        <v>147</v>
      </c>
      <c r="E137" s="239" t="s">
        <v>19</v>
      </c>
      <c r="F137" s="240" t="s">
        <v>987</v>
      </c>
      <c r="G137" s="238"/>
      <c r="H137" s="241">
        <v>1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147</v>
      </c>
      <c r="AU137" s="247" t="s">
        <v>85</v>
      </c>
      <c r="AV137" s="13" t="s">
        <v>85</v>
      </c>
      <c r="AW137" s="13" t="s">
        <v>34</v>
      </c>
      <c r="AX137" s="13" t="s">
        <v>82</v>
      </c>
      <c r="AY137" s="247" t="s">
        <v>139</v>
      </c>
    </row>
    <row r="138" s="2" customFormat="1" ht="16.5" customHeight="1">
      <c r="A138" s="39"/>
      <c r="B138" s="40"/>
      <c r="C138" s="220" t="s">
        <v>230</v>
      </c>
      <c r="D138" s="220" t="s">
        <v>140</v>
      </c>
      <c r="E138" s="221" t="s">
        <v>217</v>
      </c>
      <c r="F138" s="222" t="s">
        <v>218</v>
      </c>
      <c r="G138" s="223" t="s">
        <v>155</v>
      </c>
      <c r="H138" s="224">
        <v>1</v>
      </c>
      <c r="I138" s="225"/>
      <c r="J138" s="226">
        <f>ROUND(I138*H138,2)</f>
        <v>0</v>
      </c>
      <c r="K138" s="222" t="s">
        <v>19</v>
      </c>
      <c r="L138" s="45"/>
      <c r="M138" s="227" t="s">
        <v>19</v>
      </c>
      <c r="N138" s="228" t="s">
        <v>45</v>
      </c>
      <c r="O138" s="85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144</v>
      </c>
      <c r="AT138" s="231" t="s">
        <v>140</v>
      </c>
      <c r="AU138" s="231" t="s">
        <v>85</v>
      </c>
      <c r="AY138" s="18" t="s">
        <v>139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82</v>
      </c>
      <c r="BK138" s="232">
        <f>ROUND(I138*H138,2)</f>
        <v>0</v>
      </c>
      <c r="BL138" s="18" t="s">
        <v>144</v>
      </c>
      <c r="BM138" s="231" t="s">
        <v>219</v>
      </c>
    </row>
    <row r="139" s="2" customFormat="1">
      <c r="A139" s="39"/>
      <c r="B139" s="40"/>
      <c r="C139" s="41"/>
      <c r="D139" s="233" t="s">
        <v>146</v>
      </c>
      <c r="E139" s="41"/>
      <c r="F139" s="234" t="s">
        <v>220</v>
      </c>
      <c r="G139" s="41"/>
      <c r="H139" s="41"/>
      <c r="I139" s="137"/>
      <c r="J139" s="41"/>
      <c r="K139" s="41"/>
      <c r="L139" s="45"/>
      <c r="M139" s="235"/>
      <c r="N139" s="236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146</v>
      </c>
      <c r="AU139" s="18" t="s">
        <v>85</v>
      </c>
    </row>
    <row r="140" s="13" customFormat="1">
      <c r="A140" s="13"/>
      <c r="B140" s="237"/>
      <c r="C140" s="238"/>
      <c r="D140" s="233" t="s">
        <v>147</v>
      </c>
      <c r="E140" s="239" t="s">
        <v>19</v>
      </c>
      <c r="F140" s="240" t="s">
        <v>988</v>
      </c>
      <c r="G140" s="238"/>
      <c r="H140" s="241">
        <v>1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147</v>
      </c>
      <c r="AU140" s="247" t="s">
        <v>85</v>
      </c>
      <c r="AV140" s="13" t="s">
        <v>85</v>
      </c>
      <c r="AW140" s="13" t="s">
        <v>34</v>
      </c>
      <c r="AX140" s="13" t="s">
        <v>82</v>
      </c>
      <c r="AY140" s="247" t="s">
        <v>139</v>
      </c>
    </row>
    <row r="141" s="2" customFormat="1" ht="16.5" customHeight="1">
      <c r="A141" s="39"/>
      <c r="B141" s="40"/>
      <c r="C141" s="220" t="s">
        <v>8</v>
      </c>
      <c r="D141" s="220" t="s">
        <v>140</v>
      </c>
      <c r="E141" s="221" t="s">
        <v>222</v>
      </c>
      <c r="F141" s="222" t="s">
        <v>223</v>
      </c>
      <c r="G141" s="223" t="s">
        <v>155</v>
      </c>
      <c r="H141" s="224">
        <v>1</v>
      </c>
      <c r="I141" s="225"/>
      <c r="J141" s="226">
        <f>ROUND(I141*H141,2)</f>
        <v>0</v>
      </c>
      <c r="K141" s="222" t="s">
        <v>156</v>
      </c>
      <c r="L141" s="45"/>
      <c r="M141" s="227" t="s">
        <v>19</v>
      </c>
      <c r="N141" s="228" t="s">
        <v>45</v>
      </c>
      <c r="O141" s="85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144</v>
      </c>
      <c r="AT141" s="231" t="s">
        <v>140</v>
      </c>
      <c r="AU141" s="231" t="s">
        <v>85</v>
      </c>
      <c r="AY141" s="18" t="s">
        <v>139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82</v>
      </c>
      <c r="BK141" s="232">
        <f>ROUND(I141*H141,2)</f>
        <v>0</v>
      </c>
      <c r="BL141" s="18" t="s">
        <v>144</v>
      </c>
      <c r="BM141" s="231" t="s">
        <v>224</v>
      </c>
    </row>
    <row r="142" s="2" customFormat="1">
      <c r="A142" s="39"/>
      <c r="B142" s="40"/>
      <c r="C142" s="41"/>
      <c r="D142" s="233" t="s">
        <v>146</v>
      </c>
      <c r="E142" s="41"/>
      <c r="F142" s="234" t="s">
        <v>225</v>
      </c>
      <c r="G142" s="41"/>
      <c r="H142" s="41"/>
      <c r="I142" s="137"/>
      <c r="J142" s="41"/>
      <c r="K142" s="41"/>
      <c r="L142" s="45"/>
      <c r="M142" s="235"/>
      <c r="N142" s="236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146</v>
      </c>
      <c r="AU142" s="18" t="s">
        <v>85</v>
      </c>
    </row>
    <row r="143" s="13" customFormat="1">
      <c r="A143" s="13"/>
      <c r="B143" s="237"/>
      <c r="C143" s="238"/>
      <c r="D143" s="233" t="s">
        <v>147</v>
      </c>
      <c r="E143" s="239" t="s">
        <v>19</v>
      </c>
      <c r="F143" s="240" t="s">
        <v>989</v>
      </c>
      <c r="G143" s="238"/>
      <c r="H143" s="241">
        <v>1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147</v>
      </c>
      <c r="AU143" s="247" t="s">
        <v>85</v>
      </c>
      <c r="AV143" s="13" t="s">
        <v>85</v>
      </c>
      <c r="AW143" s="13" t="s">
        <v>34</v>
      </c>
      <c r="AX143" s="13" t="s">
        <v>82</v>
      </c>
      <c r="AY143" s="247" t="s">
        <v>139</v>
      </c>
    </row>
    <row r="144" s="12" customFormat="1" ht="25.92" customHeight="1">
      <c r="A144" s="12"/>
      <c r="B144" s="206"/>
      <c r="C144" s="207"/>
      <c r="D144" s="208" t="s">
        <v>73</v>
      </c>
      <c r="E144" s="209" t="s">
        <v>161</v>
      </c>
      <c r="F144" s="209" t="s">
        <v>227</v>
      </c>
      <c r="G144" s="207"/>
      <c r="H144" s="207"/>
      <c r="I144" s="210"/>
      <c r="J144" s="211">
        <f>BK144</f>
        <v>0</v>
      </c>
      <c r="K144" s="207"/>
      <c r="L144" s="212"/>
      <c r="M144" s="213"/>
      <c r="N144" s="214"/>
      <c r="O144" s="214"/>
      <c r="P144" s="215">
        <f>P145+P211+P406</f>
        <v>0</v>
      </c>
      <c r="Q144" s="214"/>
      <c r="R144" s="215">
        <f>R145+R211+R406</f>
        <v>99.71989207</v>
      </c>
      <c r="S144" s="214"/>
      <c r="T144" s="216">
        <f>T145+T211+T406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7" t="s">
        <v>160</v>
      </c>
      <c r="AT144" s="218" t="s">
        <v>73</v>
      </c>
      <c r="AU144" s="218" t="s">
        <v>74</v>
      </c>
      <c r="AY144" s="217" t="s">
        <v>139</v>
      </c>
      <c r="BK144" s="219">
        <f>BK145+BK211+BK406</f>
        <v>0</v>
      </c>
    </row>
    <row r="145" s="12" customFormat="1" ht="22.8" customHeight="1">
      <c r="A145" s="12"/>
      <c r="B145" s="206"/>
      <c r="C145" s="207"/>
      <c r="D145" s="208" t="s">
        <v>73</v>
      </c>
      <c r="E145" s="248" t="s">
        <v>228</v>
      </c>
      <c r="F145" s="248" t="s">
        <v>229</v>
      </c>
      <c r="G145" s="207"/>
      <c r="H145" s="207"/>
      <c r="I145" s="210"/>
      <c r="J145" s="249">
        <f>BK145</f>
        <v>0</v>
      </c>
      <c r="K145" s="207"/>
      <c r="L145" s="212"/>
      <c r="M145" s="213"/>
      <c r="N145" s="214"/>
      <c r="O145" s="214"/>
      <c r="P145" s="215">
        <f>SUM(P146:P210)</f>
        <v>0</v>
      </c>
      <c r="Q145" s="214"/>
      <c r="R145" s="215">
        <f>SUM(R146:R210)</f>
        <v>0.071897500000000003</v>
      </c>
      <c r="S145" s="214"/>
      <c r="T145" s="216">
        <f>SUM(T146:T210)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7" t="s">
        <v>160</v>
      </c>
      <c r="AT145" s="218" t="s">
        <v>73</v>
      </c>
      <c r="AU145" s="218" t="s">
        <v>82</v>
      </c>
      <c r="AY145" s="217" t="s">
        <v>139</v>
      </c>
      <c r="BK145" s="219">
        <f>SUM(BK146:BK210)</f>
        <v>0</v>
      </c>
    </row>
    <row r="146" s="2" customFormat="1" ht="33" customHeight="1">
      <c r="A146" s="39"/>
      <c r="B146" s="40"/>
      <c r="C146" s="220" t="s">
        <v>144</v>
      </c>
      <c r="D146" s="220" t="s">
        <v>140</v>
      </c>
      <c r="E146" s="221" t="s">
        <v>990</v>
      </c>
      <c r="F146" s="222" t="s">
        <v>991</v>
      </c>
      <c r="G146" s="223" t="s">
        <v>155</v>
      </c>
      <c r="H146" s="224">
        <v>2</v>
      </c>
      <c r="I146" s="225"/>
      <c r="J146" s="226">
        <f>ROUND(I146*H146,2)</f>
        <v>0</v>
      </c>
      <c r="K146" s="222" t="s">
        <v>156</v>
      </c>
      <c r="L146" s="45"/>
      <c r="M146" s="227" t="s">
        <v>19</v>
      </c>
      <c r="N146" s="228" t="s">
        <v>45</v>
      </c>
      <c r="O146" s="85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844</v>
      </c>
      <c r="AT146" s="231" t="s">
        <v>140</v>
      </c>
      <c r="AU146" s="231" t="s">
        <v>85</v>
      </c>
      <c r="AY146" s="18" t="s">
        <v>139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82</v>
      </c>
      <c r="BK146" s="232">
        <f>ROUND(I146*H146,2)</f>
        <v>0</v>
      </c>
      <c r="BL146" s="18" t="s">
        <v>844</v>
      </c>
      <c r="BM146" s="231" t="s">
        <v>992</v>
      </c>
    </row>
    <row r="147" s="2" customFormat="1">
      <c r="A147" s="39"/>
      <c r="B147" s="40"/>
      <c r="C147" s="41"/>
      <c r="D147" s="233" t="s">
        <v>146</v>
      </c>
      <c r="E147" s="41"/>
      <c r="F147" s="234" t="s">
        <v>993</v>
      </c>
      <c r="G147" s="41"/>
      <c r="H147" s="41"/>
      <c r="I147" s="137"/>
      <c r="J147" s="41"/>
      <c r="K147" s="41"/>
      <c r="L147" s="45"/>
      <c r="M147" s="235"/>
      <c r="N147" s="236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146</v>
      </c>
      <c r="AU147" s="18" t="s">
        <v>85</v>
      </c>
    </row>
    <row r="148" s="2" customFormat="1" ht="33" customHeight="1">
      <c r="A148" s="39"/>
      <c r="B148" s="40"/>
      <c r="C148" s="250" t="s">
        <v>245</v>
      </c>
      <c r="D148" s="250" t="s">
        <v>161</v>
      </c>
      <c r="E148" s="251" t="s">
        <v>994</v>
      </c>
      <c r="F148" s="252" t="s">
        <v>995</v>
      </c>
      <c r="G148" s="253" t="s">
        <v>155</v>
      </c>
      <c r="H148" s="254">
        <v>2</v>
      </c>
      <c r="I148" s="255"/>
      <c r="J148" s="256">
        <f>ROUND(I148*H148,2)</f>
        <v>0</v>
      </c>
      <c r="K148" s="252" t="s">
        <v>156</v>
      </c>
      <c r="L148" s="257"/>
      <c r="M148" s="258" t="s">
        <v>19</v>
      </c>
      <c r="N148" s="259" t="s">
        <v>45</v>
      </c>
      <c r="O148" s="85"/>
      <c r="P148" s="229">
        <f>O148*H148</f>
        <v>0</v>
      </c>
      <c r="Q148" s="229">
        <v>0.0080999999999999996</v>
      </c>
      <c r="R148" s="229">
        <f>Q148*H148</f>
        <v>0.016199999999999999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284</v>
      </c>
      <c r="AT148" s="231" t="s">
        <v>161</v>
      </c>
      <c r="AU148" s="231" t="s">
        <v>85</v>
      </c>
      <c r="AY148" s="18" t="s">
        <v>139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82</v>
      </c>
      <c r="BK148" s="232">
        <f>ROUND(I148*H148,2)</f>
        <v>0</v>
      </c>
      <c r="BL148" s="18" t="s">
        <v>284</v>
      </c>
      <c r="BM148" s="231" t="s">
        <v>996</v>
      </c>
    </row>
    <row r="149" s="2" customFormat="1">
      <c r="A149" s="39"/>
      <c r="B149" s="40"/>
      <c r="C149" s="41"/>
      <c r="D149" s="233" t="s">
        <v>146</v>
      </c>
      <c r="E149" s="41"/>
      <c r="F149" s="234" t="s">
        <v>995</v>
      </c>
      <c r="G149" s="41"/>
      <c r="H149" s="41"/>
      <c r="I149" s="137"/>
      <c r="J149" s="41"/>
      <c r="K149" s="41"/>
      <c r="L149" s="45"/>
      <c r="M149" s="235"/>
      <c r="N149" s="236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146</v>
      </c>
      <c r="AU149" s="18" t="s">
        <v>85</v>
      </c>
    </row>
    <row r="150" s="13" customFormat="1">
      <c r="A150" s="13"/>
      <c r="B150" s="237"/>
      <c r="C150" s="238"/>
      <c r="D150" s="233" t="s">
        <v>147</v>
      </c>
      <c r="E150" s="239" t="s">
        <v>19</v>
      </c>
      <c r="F150" s="240" t="s">
        <v>997</v>
      </c>
      <c r="G150" s="238"/>
      <c r="H150" s="241">
        <v>2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147</v>
      </c>
      <c r="AU150" s="247" t="s">
        <v>85</v>
      </c>
      <c r="AV150" s="13" t="s">
        <v>85</v>
      </c>
      <c r="AW150" s="13" t="s">
        <v>34</v>
      </c>
      <c r="AX150" s="13" t="s">
        <v>82</v>
      </c>
      <c r="AY150" s="247" t="s">
        <v>139</v>
      </c>
    </row>
    <row r="151" s="2" customFormat="1" ht="21.75" customHeight="1">
      <c r="A151" s="39"/>
      <c r="B151" s="40"/>
      <c r="C151" s="220" t="s">
        <v>250</v>
      </c>
      <c r="D151" s="220" t="s">
        <v>140</v>
      </c>
      <c r="E151" s="221" t="s">
        <v>231</v>
      </c>
      <c r="F151" s="222" t="s">
        <v>232</v>
      </c>
      <c r="G151" s="223" t="s">
        <v>155</v>
      </c>
      <c r="H151" s="224">
        <v>1</v>
      </c>
      <c r="I151" s="225"/>
      <c r="J151" s="226">
        <f>ROUND(I151*H151,2)</f>
        <v>0</v>
      </c>
      <c r="K151" s="222" t="s">
        <v>156</v>
      </c>
      <c r="L151" s="45"/>
      <c r="M151" s="227" t="s">
        <v>19</v>
      </c>
      <c r="N151" s="228" t="s">
        <v>45</v>
      </c>
      <c r="O151" s="85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233</v>
      </c>
      <c r="AT151" s="231" t="s">
        <v>140</v>
      </c>
      <c r="AU151" s="231" t="s">
        <v>85</v>
      </c>
      <c r="AY151" s="18" t="s">
        <v>139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82</v>
      </c>
      <c r="BK151" s="232">
        <f>ROUND(I151*H151,2)</f>
        <v>0</v>
      </c>
      <c r="BL151" s="18" t="s">
        <v>233</v>
      </c>
      <c r="BM151" s="231" t="s">
        <v>234</v>
      </c>
    </row>
    <row r="152" s="2" customFormat="1">
      <c r="A152" s="39"/>
      <c r="B152" s="40"/>
      <c r="C152" s="41"/>
      <c r="D152" s="233" t="s">
        <v>146</v>
      </c>
      <c r="E152" s="41"/>
      <c r="F152" s="234" t="s">
        <v>235</v>
      </c>
      <c r="G152" s="41"/>
      <c r="H152" s="41"/>
      <c r="I152" s="137"/>
      <c r="J152" s="41"/>
      <c r="K152" s="41"/>
      <c r="L152" s="45"/>
      <c r="M152" s="235"/>
      <c r="N152" s="236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146</v>
      </c>
      <c r="AU152" s="18" t="s">
        <v>85</v>
      </c>
    </row>
    <row r="153" s="2" customFormat="1">
      <c r="A153" s="39"/>
      <c r="B153" s="40"/>
      <c r="C153" s="41"/>
      <c r="D153" s="233" t="s">
        <v>183</v>
      </c>
      <c r="E153" s="41"/>
      <c r="F153" s="260" t="s">
        <v>236</v>
      </c>
      <c r="G153" s="41"/>
      <c r="H153" s="41"/>
      <c r="I153" s="137"/>
      <c r="J153" s="41"/>
      <c r="K153" s="41"/>
      <c r="L153" s="45"/>
      <c r="M153" s="235"/>
      <c r="N153" s="236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183</v>
      </c>
      <c r="AU153" s="18" t="s">
        <v>85</v>
      </c>
    </row>
    <row r="154" s="13" customFormat="1">
      <c r="A154" s="13"/>
      <c r="B154" s="237"/>
      <c r="C154" s="238"/>
      <c r="D154" s="233" t="s">
        <v>147</v>
      </c>
      <c r="E154" s="239" t="s">
        <v>19</v>
      </c>
      <c r="F154" s="240" t="s">
        <v>988</v>
      </c>
      <c r="G154" s="238"/>
      <c r="H154" s="241">
        <v>1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147</v>
      </c>
      <c r="AU154" s="247" t="s">
        <v>85</v>
      </c>
      <c r="AV154" s="13" t="s">
        <v>85</v>
      </c>
      <c r="AW154" s="13" t="s">
        <v>34</v>
      </c>
      <c r="AX154" s="13" t="s">
        <v>82</v>
      </c>
      <c r="AY154" s="247" t="s">
        <v>139</v>
      </c>
    </row>
    <row r="155" s="2" customFormat="1" ht="21.75" customHeight="1">
      <c r="A155" s="39"/>
      <c r="B155" s="40"/>
      <c r="C155" s="220" t="s">
        <v>254</v>
      </c>
      <c r="D155" s="220" t="s">
        <v>140</v>
      </c>
      <c r="E155" s="221" t="s">
        <v>237</v>
      </c>
      <c r="F155" s="222" t="s">
        <v>238</v>
      </c>
      <c r="G155" s="223" t="s">
        <v>155</v>
      </c>
      <c r="H155" s="224">
        <v>2</v>
      </c>
      <c r="I155" s="225"/>
      <c r="J155" s="226">
        <f>ROUND(I155*H155,2)</f>
        <v>0</v>
      </c>
      <c r="K155" s="222" t="s">
        <v>156</v>
      </c>
      <c r="L155" s="45"/>
      <c r="M155" s="227" t="s">
        <v>19</v>
      </c>
      <c r="N155" s="228" t="s">
        <v>45</v>
      </c>
      <c r="O155" s="85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233</v>
      </c>
      <c r="AT155" s="231" t="s">
        <v>140</v>
      </c>
      <c r="AU155" s="231" t="s">
        <v>85</v>
      </c>
      <c r="AY155" s="18" t="s">
        <v>139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82</v>
      </c>
      <c r="BK155" s="232">
        <f>ROUND(I155*H155,2)</f>
        <v>0</v>
      </c>
      <c r="BL155" s="18" t="s">
        <v>233</v>
      </c>
      <c r="BM155" s="231" t="s">
        <v>239</v>
      </c>
    </row>
    <row r="156" s="2" customFormat="1">
      <c r="A156" s="39"/>
      <c r="B156" s="40"/>
      <c r="C156" s="41"/>
      <c r="D156" s="233" t="s">
        <v>146</v>
      </c>
      <c r="E156" s="41"/>
      <c r="F156" s="234" t="s">
        <v>240</v>
      </c>
      <c r="G156" s="41"/>
      <c r="H156" s="41"/>
      <c r="I156" s="137"/>
      <c r="J156" s="41"/>
      <c r="K156" s="41"/>
      <c r="L156" s="45"/>
      <c r="M156" s="235"/>
      <c r="N156" s="236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146</v>
      </c>
      <c r="AU156" s="18" t="s">
        <v>85</v>
      </c>
    </row>
    <row r="157" s="2" customFormat="1">
      <c r="A157" s="39"/>
      <c r="B157" s="40"/>
      <c r="C157" s="41"/>
      <c r="D157" s="233" t="s">
        <v>183</v>
      </c>
      <c r="E157" s="41"/>
      <c r="F157" s="260" t="s">
        <v>236</v>
      </c>
      <c r="G157" s="41"/>
      <c r="H157" s="41"/>
      <c r="I157" s="137"/>
      <c r="J157" s="41"/>
      <c r="K157" s="41"/>
      <c r="L157" s="45"/>
      <c r="M157" s="235"/>
      <c r="N157" s="236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183</v>
      </c>
      <c r="AU157" s="18" t="s">
        <v>85</v>
      </c>
    </row>
    <row r="158" s="13" customFormat="1">
      <c r="A158" s="13"/>
      <c r="B158" s="237"/>
      <c r="C158" s="238"/>
      <c r="D158" s="233" t="s">
        <v>147</v>
      </c>
      <c r="E158" s="239" t="s">
        <v>19</v>
      </c>
      <c r="F158" s="240" t="s">
        <v>997</v>
      </c>
      <c r="G158" s="238"/>
      <c r="H158" s="241">
        <v>2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147</v>
      </c>
      <c r="AU158" s="247" t="s">
        <v>85</v>
      </c>
      <c r="AV158" s="13" t="s">
        <v>85</v>
      </c>
      <c r="AW158" s="13" t="s">
        <v>34</v>
      </c>
      <c r="AX158" s="13" t="s">
        <v>82</v>
      </c>
      <c r="AY158" s="247" t="s">
        <v>139</v>
      </c>
    </row>
    <row r="159" s="2" customFormat="1" ht="21.75" customHeight="1">
      <c r="A159" s="39"/>
      <c r="B159" s="40"/>
      <c r="C159" s="220" t="s">
        <v>259</v>
      </c>
      <c r="D159" s="220" t="s">
        <v>140</v>
      </c>
      <c r="E159" s="221" t="s">
        <v>242</v>
      </c>
      <c r="F159" s="222" t="s">
        <v>243</v>
      </c>
      <c r="G159" s="223" t="s">
        <v>155</v>
      </c>
      <c r="H159" s="224">
        <v>1</v>
      </c>
      <c r="I159" s="225"/>
      <c r="J159" s="226">
        <f>ROUND(I159*H159,2)</f>
        <v>0</v>
      </c>
      <c r="K159" s="222" t="s">
        <v>156</v>
      </c>
      <c r="L159" s="45"/>
      <c r="M159" s="227" t="s">
        <v>19</v>
      </c>
      <c r="N159" s="228" t="s">
        <v>45</v>
      </c>
      <c r="O159" s="85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233</v>
      </c>
      <c r="AT159" s="231" t="s">
        <v>140</v>
      </c>
      <c r="AU159" s="231" t="s">
        <v>85</v>
      </c>
      <c r="AY159" s="18" t="s">
        <v>139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82</v>
      </c>
      <c r="BK159" s="232">
        <f>ROUND(I159*H159,2)</f>
        <v>0</v>
      </c>
      <c r="BL159" s="18" t="s">
        <v>233</v>
      </c>
      <c r="BM159" s="231" t="s">
        <v>244</v>
      </c>
    </row>
    <row r="160" s="2" customFormat="1">
      <c r="A160" s="39"/>
      <c r="B160" s="40"/>
      <c r="C160" s="41"/>
      <c r="D160" s="233" t="s">
        <v>146</v>
      </c>
      <c r="E160" s="41"/>
      <c r="F160" s="234" t="s">
        <v>243</v>
      </c>
      <c r="G160" s="41"/>
      <c r="H160" s="41"/>
      <c r="I160" s="137"/>
      <c r="J160" s="41"/>
      <c r="K160" s="41"/>
      <c r="L160" s="45"/>
      <c r="M160" s="235"/>
      <c r="N160" s="236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146</v>
      </c>
      <c r="AU160" s="18" t="s">
        <v>85</v>
      </c>
    </row>
    <row r="161" s="13" customFormat="1">
      <c r="A161" s="13"/>
      <c r="B161" s="237"/>
      <c r="C161" s="238"/>
      <c r="D161" s="233" t="s">
        <v>147</v>
      </c>
      <c r="E161" s="239" t="s">
        <v>19</v>
      </c>
      <c r="F161" s="240" t="s">
        <v>988</v>
      </c>
      <c r="G161" s="238"/>
      <c r="H161" s="241">
        <v>1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147</v>
      </c>
      <c r="AU161" s="247" t="s">
        <v>85</v>
      </c>
      <c r="AV161" s="13" t="s">
        <v>85</v>
      </c>
      <c r="AW161" s="13" t="s">
        <v>34</v>
      </c>
      <c r="AX161" s="13" t="s">
        <v>82</v>
      </c>
      <c r="AY161" s="247" t="s">
        <v>139</v>
      </c>
    </row>
    <row r="162" s="2" customFormat="1" ht="21.75" customHeight="1">
      <c r="A162" s="39"/>
      <c r="B162" s="40"/>
      <c r="C162" s="220" t="s">
        <v>7</v>
      </c>
      <c r="D162" s="220" t="s">
        <v>140</v>
      </c>
      <c r="E162" s="221" t="s">
        <v>246</v>
      </c>
      <c r="F162" s="222" t="s">
        <v>247</v>
      </c>
      <c r="G162" s="223" t="s">
        <v>155</v>
      </c>
      <c r="H162" s="224">
        <v>1</v>
      </c>
      <c r="I162" s="225"/>
      <c r="J162" s="226">
        <f>ROUND(I162*H162,2)</f>
        <v>0</v>
      </c>
      <c r="K162" s="222" t="s">
        <v>156</v>
      </c>
      <c r="L162" s="45"/>
      <c r="M162" s="227" t="s">
        <v>19</v>
      </c>
      <c r="N162" s="228" t="s">
        <v>45</v>
      </c>
      <c r="O162" s="85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233</v>
      </c>
      <c r="AT162" s="231" t="s">
        <v>140</v>
      </c>
      <c r="AU162" s="231" t="s">
        <v>85</v>
      </c>
      <c r="AY162" s="18" t="s">
        <v>139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82</v>
      </c>
      <c r="BK162" s="232">
        <f>ROUND(I162*H162,2)</f>
        <v>0</v>
      </c>
      <c r="BL162" s="18" t="s">
        <v>233</v>
      </c>
      <c r="BM162" s="231" t="s">
        <v>248</v>
      </c>
    </row>
    <row r="163" s="2" customFormat="1">
      <c r="A163" s="39"/>
      <c r="B163" s="40"/>
      <c r="C163" s="41"/>
      <c r="D163" s="233" t="s">
        <v>146</v>
      </c>
      <c r="E163" s="41"/>
      <c r="F163" s="234" t="s">
        <v>249</v>
      </c>
      <c r="G163" s="41"/>
      <c r="H163" s="41"/>
      <c r="I163" s="137"/>
      <c r="J163" s="41"/>
      <c r="K163" s="41"/>
      <c r="L163" s="45"/>
      <c r="M163" s="235"/>
      <c r="N163" s="236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146</v>
      </c>
      <c r="AU163" s="18" t="s">
        <v>85</v>
      </c>
    </row>
    <row r="164" s="13" customFormat="1">
      <c r="A164" s="13"/>
      <c r="B164" s="237"/>
      <c r="C164" s="238"/>
      <c r="D164" s="233" t="s">
        <v>147</v>
      </c>
      <c r="E164" s="239" t="s">
        <v>19</v>
      </c>
      <c r="F164" s="240" t="s">
        <v>988</v>
      </c>
      <c r="G164" s="238"/>
      <c r="H164" s="241">
        <v>1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147</v>
      </c>
      <c r="AU164" s="247" t="s">
        <v>85</v>
      </c>
      <c r="AV164" s="13" t="s">
        <v>85</v>
      </c>
      <c r="AW164" s="13" t="s">
        <v>34</v>
      </c>
      <c r="AX164" s="13" t="s">
        <v>82</v>
      </c>
      <c r="AY164" s="247" t="s">
        <v>139</v>
      </c>
    </row>
    <row r="165" s="2" customFormat="1" ht="21.75" customHeight="1">
      <c r="A165" s="39"/>
      <c r="B165" s="40"/>
      <c r="C165" s="220" t="s">
        <v>269</v>
      </c>
      <c r="D165" s="220" t="s">
        <v>140</v>
      </c>
      <c r="E165" s="221" t="s">
        <v>251</v>
      </c>
      <c r="F165" s="222" t="s">
        <v>252</v>
      </c>
      <c r="G165" s="223" t="s">
        <v>155</v>
      </c>
      <c r="H165" s="224">
        <v>1</v>
      </c>
      <c r="I165" s="225"/>
      <c r="J165" s="226">
        <f>ROUND(I165*H165,2)</f>
        <v>0</v>
      </c>
      <c r="K165" s="222" t="s">
        <v>156</v>
      </c>
      <c r="L165" s="45"/>
      <c r="M165" s="227" t="s">
        <v>19</v>
      </c>
      <c r="N165" s="228" t="s">
        <v>45</v>
      </c>
      <c r="O165" s="85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233</v>
      </c>
      <c r="AT165" s="231" t="s">
        <v>140</v>
      </c>
      <c r="AU165" s="231" t="s">
        <v>85</v>
      </c>
      <c r="AY165" s="18" t="s">
        <v>139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82</v>
      </c>
      <c r="BK165" s="232">
        <f>ROUND(I165*H165,2)</f>
        <v>0</v>
      </c>
      <c r="BL165" s="18" t="s">
        <v>233</v>
      </c>
      <c r="BM165" s="231" t="s">
        <v>253</v>
      </c>
    </row>
    <row r="166" s="2" customFormat="1">
      <c r="A166" s="39"/>
      <c r="B166" s="40"/>
      <c r="C166" s="41"/>
      <c r="D166" s="233" t="s">
        <v>146</v>
      </c>
      <c r="E166" s="41"/>
      <c r="F166" s="234" t="s">
        <v>252</v>
      </c>
      <c r="G166" s="41"/>
      <c r="H166" s="41"/>
      <c r="I166" s="137"/>
      <c r="J166" s="41"/>
      <c r="K166" s="41"/>
      <c r="L166" s="45"/>
      <c r="M166" s="235"/>
      <c r="N166" s="236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146</v>
      </c>
      <c r="AU166" s="18" t="s">
        <v>85</v>
      </c>
    </row>
    <row r="167" s="13" customFormat="1">
      <c r="A167" s="13"/>
      <c r="B167" s="237"/>
      <c r="C167" s="238"/>
      <c r="D167" s="233" t="s">
        <v>147</v>
      </c>
      <c r="E167" s="239" t="s">
        <v>19</v>
      </c>
      <c r="F167" s="240" t="s">
        <v>989</v>
      </c>
      <c r="G167" s="238"/>
      <c r="H167" s="241">
        <v>1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147</v>
      </c>
      <c r="AU167" s="247" t="s">
        <v>85</v>
      </c>
      <c r="AV167" s="13" t="s">
        <v>85</v>
      </c>
      <c r="AW167" s="13" t="s">
        <v>34</v>
      </c>
      <c r="AX167" s="13" t="s">
        <v>82</v>
      </c>
      <c r="AY167" s="247" t="s">
        <v>139</v>
      </c>
    </row>
    <row r="168" s="2" customFormat="1" ht="21.75" customHeight="1">
      <c r="A168" s="39"/>
      <c r="B168" s="40"/>
      <c r="C168" s="220" t="s">
        <v>275</v>
      </c>
      <c r="D168" s="220" t="s">
        <v>140</v>
      </c>
      <c r="E168" s="221" t="s">
        <v>260</v>
      </c>
      <c r="F168" s="222" t="s">
        <v>261</v>
      </c>
      <c r="G168" s="223" t="s">
        <v>155</v>
      </c>
      <c r="H168" s="224">
        <v>2</v>
      </c>
      <c r="I168" s="225"/>
      <c r="J168" s="226">
        <f>ROUND(I168*H168,2)</f>
        <v>0</v>
      </c>
      <c r="K168" s="222" t="s">
        <v>156</v>
      </c>
      <c r="L168" s="45"/>
      <c r="M168" s="227" t="s">
        <v>19</v>
      </c>
      <c r="N168" s="228" t="s">
        <v>45</v>
      </c>
      <c r="O168" s="85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233</v>
      </c>
      <c r="AT168" s="231" t="s">
        <v>140</v>
      </c>
      <c r="AU168" s="231" t="s">
        <v>85</v>
      </c>
      <c r="AY168" s="18" t="s">
        <v>139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82</v>
      </c>
      <c r="BK168" s="232">
        <f>ROUND(I168*H168,2)</f>
        <v>0</v>
      </c>
      <c r="BL168" s="18" t="s">
        <v>233</v>
      </c>
      <c r="BM168" s="231" t="s">
        <v>262</v>
      </c>
    </row>
    <row r="169" s="2" customFormat="1">
      <c r="A169" s="39"/>
      <c r="B169" s="40"/>
      <c r="C169" s="41"/>
      <c r="D169" s="233" t="s">
        <v>146</v>
      </c>
      <c r="E169" s="41"/>
      <c r="F169" s="234" t="s">
        <v>263</v>
      </c>
      <c r="G169" s="41"/>
      <c r="H169" s="41"/>
      <c r="I169" s="137"/>
      <c r="J169" s="41"/>
      <c r="K169" s="41"/>
      <c r="L169" s="45"/>
      <c r="M169" s="235"/>
      <c r="N169" s="236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146</v>
      </c>
      <c r="AU169" s="18" t="s">
        <v>85</v>
      </c>
    </row>
    <row r="170" s="13" customFormat="1">
      <c r="A170" s="13"/>
      <c r="B170" s="237"/>
      <c r="C170" s="238"/>
      <c r="D170" s="233" t="s">
        <v>147</v>
      </c>
      <c r="E170" s="239" t="s">
        <v>19</v>
      </c>
      <c r="F170" s="240" t="s">
        <v>998</v>
      </c>
      <c r="G170" s="238"/>
      <c r="H170" s="241">
        <v>2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147</v>
      </c>
      <c r="AU170" s="247" t="s">
        <v>85</v>
      </c>
      <c r="AV170" s="13" t="s">
        <v>85</v>
      </c>
      <c r="AW170" s="13" t="s">
        <v>34</v>
      </c>
      <c r="AX170" s="13" t="s">
        <v>82</v>
      </c>
      <c r="AY170" s="247" t="s">
        <v>139</v>
      </c>
    </row>
    <row r="171" s="2" customFormat="1" ht="21.75" customHeight="1">
      <c r="A171" s="39"/>
      <c r="B171" s="40"/>
      <c r="C171" s="220" t="s">
        <v>281</v>
      </c>
      <c r="D171" s="220" t="s">
        <v>140</v>
      </c>
      <c r="E171" s="221" t="s">
        <v>265</v>
      </c>
      <c r="F171" s="222" t="s">
        <v>266</v>
      </c>
      <c r="G171" s="223" t="s">
        <v>155</v>
      </c>
      <c r="H171" s="224">
        <v>2</v>
      </c>
      <c r="I171" s="225"/>
      <c r="J171" s="226">
        <f>ROUND(I171*H171,2)</f>
        <v>0</v>
      </c>
      <c r="K171" s="222" t="s">
        <v>156</v>
      </c>
      <c r="L171" s="45"/>
      <c r="M171" s="227" t="s">
        <v>19</v>
      </c>
      <c r="N171" s="228" t="s">
        <v>45</v>
      </c>
      <c r="O171" s="85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233</v>
      </c>
      <c r="AT171" s="231" t="s">
        <v>140</v>
      </c>
      <c r="AU171" s="231" t="s">
        <v>85</v>
      </c>
      <c r="AY171" s="18" t="s">
        <v>139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82</v>
      </c>
      <c r="BK171" s="232">
        <f>ROUND(I171*H171,2)</f>
        <v>0</v>
      </c>
      <c r="BL171" s="18" t="s">
        <v>233</v>
      </c>
      <c r="BM171" s="231" t="s">
        <v>267</v>
      </c>
    </row>
    <row r="172" s="2" customFormat="1">
      <c r="A172" s="39"/>
      <c r="B172" s="40"/>
      <c r="C172" s="41"/>
      <c r="D172" s="233" t="s">
        <v>146</v>
      </c>
      <c r="E172" s="41"/>
      <c r="F172" s="234" t="s">
        <v>268</v>
      </c>
      <c r="G172" s="41"/>
      <c r="H172" s="41"/>
      <c r="I172" s="137"/>
      <c r="J172" s="41"/>
      <c r="K172" s="41"/>
      <c r="L172" s="45"/>
      <c r="M172" s="235"/>
      <c r="N172" s="236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146</v>
      </c>
      <c r="AU172" s="18" t="s">
        <v>85</v>
      </c>
    </row>
    <row r="173" s="13" customFormat="1">
      <c r="A173" s="13"/>
      <c r="B173" s="237"/>
      <c r="C173" s="238"/>
      <c r="D173" s="233" t="s">
        <v>147</v>
      </c>
      <c r="E173" s="239" t="s">
        <v>19</v>
      </c>
      <c r="F173" s="240" t="s">
        <v>998</v>
      </c>
      <c r="G173" s="238"/>
      <c r="H173" s="241">
        <v>2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147</v>
      </c>
      <c r="AU173" s="247" t="s">
        <v>85</v>
      </c>
      <c r="AV173" s="13" t="s">
        <v>85</v>
      </c>
      <c r="AW173" s="13" t="s">
        <v>34</v>
      </c>
      <c r="AX173" s="13" t="s">
        <v>82</v>
      </c>
      <c r="AY173" s="247" t="s">
        <v>139</v>
      </c>
    </row>
    <row r="174" s="2" customFormat="1" ht="33" customHeight="1">
      <c r="A174" s="39"/>
      <c r="B174" s="40"/>
      <c r="C174" s="220" t="s">
        <v>289</v>
      </c>
      <c r="D174" s="220" t="s">
        <v>140</v>
      </c>
      <c r="E174" s="221" t="s">
        <v>276</v>
      </c>
      <c r="F174" s="222" t="s">
        <v>277</v>
      </c>
      <c r="G174" s="223" t="s">
        <v>180</v>
      </c>
      <c r="H174" s="224">
        <v>45</v>
      </c>
      <c r="I174" s="225"/>
      <c r="J174" s="226">
        <f>ROUND(I174*H174,2)</f>
        <v>0</v>
      </c>
      <c r="K174" s="222" t="s">
        <v>156</v>
      </c>
      <c r="L174" s="45"/>
      <c r="M174" s="227" t="s">
        <v>19</v>
      </c>
      <c r="N174" s="228" t="s">
        <v>45</v>
      </c>
      <c r="O174" s="85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233</v>
      </c>
      <c r="AT174" s="231" t="s">
        <v>140</v>
      </c>
      <c r="AU174" s="231" t="s">
        <v>85</v>
      </c>
      <c r="AY174" s="18" t="s">
        <v>139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82</v>
      </c>
      <c r="BK174" s="232">
        <f>ROUND(I174*H174,2)</f>
        <v>0</v>
      </c>
      <c r="BL174" s="18" t="s">
        <v>233</v>
      </c>
      <c r="BM174" s="231" t="s">
        <v>278</v>
      </c>
    </row>
    <row r="175" s="2" customFormat="1">
      <c r="A175" s="39"/>
      <c r="B175" s="40"/>
      <c r="C175" s="41"/>
      <c r="D175" s="233" t="s">
        <v>146</v>
      </c>
      <c r="E175" s="41"/>
      <c r="F175" s="234" t="s">
        <v>279</v>
      </c>
      <c r="G175" s="41"/>
      <c r="H175" s="41"/>
      <c r="I175" s="137"/>
      <c r="J175" s="41"/>
      <c r="K175" s="41"/>
      <c r="L175" s="45"/>
      <c r="M175" s="235"/>
      <c r="N175" s="236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146</v>
      </c>
      <c r="AU175" s="18" t="s">
        <v>85</v>
      </c>
    </row>
    <row r="176" s="2" customFormat="1" ht="16.5" customHeight="1">
      <c r="A176" s="39"/>
      <c r="B176" s="40"/>
      <c r="C176" s="250" t="s">
        <v>295</v>
      </c>
      <c r="D176" s="250" t="s">
        <v>161</v>
      </c>
      <c r="E176" s="251" t="s">
        <v>282</v>
      </c>
      <c r="F176" s="252" t="s">
        <v>283</v>
      </c>
      <c r="G176" s="253" t="s">
        <v>180</v>
      </c>
      <c r="H176" s="254">
        <v>51.75</v>
      </c>
      <c r="I176" s="255"/>
      <c r="J176" s="256">
        <f>ROUND(I176*H176,2)</f>
        <v>0</v>
      </c>
      <c r="K176" s="252" t="s">
        <v>156</v>
      </c>
      <c r="L176" s="257"/>
      <c r="M176" s="258" t="s">
        <v>19</v>
      </c>
      <c r="N176" s="259" t="s">
        <v>45</v>
      </c>
      <c r="O176" s="85"/>
      <c r="P176" s="229">
        <f>O176*H176</f>
        <v>0</v>
      </c>
      <c r="Q176" s="229">
        <v>6.9999999999999994E-05</v>
      </c>
      <c r="R176" s="229">
        <f>Q176*H176</f>
        <v>0.0036224999999999999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284</v>
      </c>
      <c r="AT176" s="231" t="s">
        <v>161</v>
      </c>
      <c r="AU176" s="231" t="s">
        <v>85</v>
      </c>
      <c r="AY176" s="18" t="s">
        <v>139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8" t="s">
        <v>82</v>
      </c>
      <c r="BK176" s="232">
        <f>ROUND(I176*H176,2)</f>
        <v>0</v>
      </c>
      <c r="BL176" s="18" t="s">
        <v>284</v>
      </c>
      <c r="BM176" s="231" t="s">
        <v>285</v>
      </c>
    </row>
    <row r="177" s="2" customFormat="1">
      <c r="A177" s="39"/>
      <c r="B177" s="40"/>
      <c r="C177" s="41"/>
      <c r="D177" s="233" t="s">
        <v>146</v>
      </c>
      <c r="E177" s="41"/>
      <c r="F177" s="234" t="s">
        <v>283</v>
      </c>
      <c r="G177" s="41"/>
      <c r="H177" s="41"/>
      <c r="I177" s="137"/>
      <c r="J177" s="41"/>
      <c r="K177" s="41"/>
      <c r="L177" s="45"/>
      <c r="M177" s="235"/>
      <c r="N177" s="236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146</v>
      </c>
      <c r="AU177" s="18" t="s">
        <v>85</v>
      </c>
    </row>
    <row r="178" s="2" customFormat="1">
      <c r="A178" s="39"/>
      <c r="B178" s="40"/>
      <c r="C178" s="41"/>
      <c r="D178" s="233" t="s">
        <v>196</v>
      </c>
      <c r="E178" s="41"/>
      <c r="F178" s="260" t="s">
        <v>286</v>
      </c>
      <c r="G178" s="41"/>
      <c r="H178" s="41"/>
      <c r="I178" s="137"/>
      <c r="J178" s="41"/>
      <c r="K178" s="41"/>
      <c r="L178" s="45"/>
      <c r="M178" s="235"/>
      <c r="N178" s="236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196</v>
      </c>
      <c r="AU178" s="18" t="s">
        <v>85</v>
      </c>
    </row>
    <row r="179" s="13" customFormat="1">
      <c r="A179" s="13"/>
      <c r="B179" s="237"/>
      <c r="C179" s="238"/>
      <c r="D179" s="233" t="s">
        <v>147</v>
      </c>
      <c r="E179" s="239" t="s">
        <v>19</v>
      </c>
      <c r="F179" s="240" t="s">
        <v>999</v>
      </c>
      <c r="G179" s="238"/>
      <c r="H179" s="241">
        <v>45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147</v>
      </c>
      <c r="AU179" s="247" t="s">
        <v>85</v>
      </c>
      <c r="AV179" s="13" t="s">
        <v>85</v>
      </c>
      <c r="AW179" s="13" t="s">
        <v>34</v>
      </c>
      <c r="AX179" s="13" t="s">
        <v>82</v>
      </c>
      <c r="AY179" s="247" t="s">
        <v>139</v>
      </c>
    </row>
    <row r="180" s="13" customFormat="1">
      <c r="A180" s="13"/>
      <c r="B180" s="237"/>
      <c r="C180" s="238"/>
      <c r="D180" s="233" t="s">
        <v>147</v>
      </c>
      <c r="E180" s="238"/>
      <c r="F180" s="240" t="s">
        <v>1000</v>
      </c>
      <c r="G180" s="238"/>
      <c r="H180" s="241">
        <v>51.75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147</v>
      </c>
      <c r="AU180" s="247" t="s">
        <v>85</v>
      </c>
      <c r="AV180" s="13" t="s">
        <v>85</v>
      </c>
      <c r="AW180" s="13" t="s">
        <v>4</v>
      </c>
      <c r="AX180" s="13" t="s">
        <v>82</v>
      </c>
      <c r="AY180" s="247" t="s">
        <v>139</v>
      </c>
    </row>
    <row r="181" s="2" customFormat="1" ht="21.75" customHeight="1">
      <c r="A181" s="39"/>
      <c r="B181" s="40"/>
      <c r="C181" s="220" t="s">
        <v>301</v>
      </c>
      <c r="D181" s="220" t="s">
        <v>140</v>
      </c>
      <c r="E181" s="221" t="s">
        <v>290</v>
      </c>
      <c r="F181" s="222" t="s">
        <v>291</v>
      </c>
      <c r="G181" s="223" t="s">
        <v>180</v>
      </c>
      <c r="H181" s="224">
        <v>20</v>
      </c>
      <c r="I181" s="225"/>
      <c r="J181" s="226">
        <f>ROUND(I181*H181,2)</f>
        <v>0</v>
      </c>
      <c r="K181" s="222" t="s">
        <v>156</v>
      </c>
      <c r="L181" s="45"/>
      <c r="M181" s="227" t="s">
        <v>19</v>
      </c>
      <c r="N181" s="228" t="s">
        <v>45</v>
      </c>
      <c r="O181" s="85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233</v>
      </c>
      <c r="AT181" s="231" t="s">
        <v>140</v>
      </c>
      <c r="AU181" s="231" t="s">
        <v>85</v>
      </c>
      <c r="AY181" s="18" t="s">
        <v>139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82</v>
      </c>
      <c r="BK181" s="232">
        <f>ROUND(I181*H181,2)</f>
        <v>0</v>
      </c>
      <c r="BL181" s="18" t="s">
        <v>233</v>
      </c>
      <c r="BM181" s="231" t="s">
        <v>292</v>
      </c>
    </row>
    <row r="182" s="2" customFormat="1">
      <c r="A182" s="39"/>
      <c r="B182" s="40"/>
      <c r="C182" s="41"/>
      <c r="D182" s="233" t="s">
        <v>146</v>
      </c>
      <c r="E182" s="41"/>
      <c r="F182" s="234" t="s">
        <v>293</v>
      </c>
      <c r="G182" s="41"/>
      <c r="H182" s="41"/>
      <c r="I182" s="137"/>
      <c r="J182" s="41"/>
      <c r="K182" s="41"/>
      <c r="L182" s="45"/>
      <c r="M182" s="235"/>
      <c r="N182" s="236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146</v>
      </c>
      <c r="AU182" s="18" t="s">
        <v>85</v>
      </c>
    </row>
    <row r="183" s="2" customFormat="1" ht="16.5" customHeight="1">
      <c r="A183" s="39"/>
      <c r="B183" s="40"/>
      <c r="C183" s="250" t="s">
        <v>306</v>
      </c>
      <c r="D183" s="250" t="s">
        <v>161</v>
      </c>
      <c r="E183" s="251" t="s">
        <v>296</v>
      </c>
      <c r="F183" s="252" t="s">
        <v>297</v>
      </c>
      <c r="G183" s="253" t="s">
        <v>180</v>
      </c>
      <c r="H183" s="254">
        <v>23</v>
      </c>
      <c r="I183" s="255"/>
      <c r="J183" s="256">
        <f>ROUND(I183*H183,2)</f>
        <v>0</v>
      </c>
      <c r="K183" s="252" t="s">
        <v>156</v>
      </c>
      <c r="L183" s="257"/>
      <c r="M183" s="258" t="s">
        <v>19</v>
      </c>
      <c r="N183" s="259" t="s">
        <v>45</v>
      </c>
      <c r="O183" s="85"/>
      <c r="P183" s="229">
        <f>O183*H183</f>
        <v>0</v>
      </c>
      <c r="Q183" s="229">
        <v>0.00010000000000000001</v>
      </c>
      <c r="R183" s="229">
        <f>Q183*H183</f>
        <v>0.0023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284</v>
      </c>
      <c r="AT183" s="231" t="s">
        <v>161</v>
      </c>
      <c r="AU183" s="231" t="s">
        <v>85</v>
      </c>
      <c r="AY183" s="18" t="s">
        <v>139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82</v>
      </c>
      <c r="BK183" s="232">
        <f>ROUND(I183*H183,2)</f>
        <v>0</v>
      </c>
      <c r="BL183" s="18" t="s">
        <v>284</v>
      </c>
      <c r="BM183" s="231" t="s">
        <v>298</v>
      </c>
    </row>
    <row r="184" s="2" customFormat="1">
      <c r="A184" s="39"/>
      <c r="B184" s="40"/>
      <c r="C184" s="41"/>
      <c r="D184" s="233" t="s">
        <v>146</v>
      </c>
      <c r="E184" s="41"/>
      <c r="F184" s="234" t="s">
        <v>297</v>
      </c>
      <c r="G184" s="41"/>
      <c r="H184" s="41"/>
      <c r="I184" s="137"/>
      <c r="J184" s="41"/>
      <c r="K184" s="41"/>
      <c r="L184" s="45"/>
      <c r="M184" s="235"/>
      <c r="N184" s="236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146</v>
      </c>
      <c r="AU184" s="18" t="s">
        <v>85</v>
      </c>
    </row>
    <row r="185" s="13" customFormat="1">
      <c r="A185" s="13"/>
      <c r="B185" s="237"/>
      <c r="C185" s="238"/>
      <c r="D185" s="233" t="s">
        <v>147</v>
      </c>
      <c r="E185" s="239" t="s">
        <v>19</v>
      </c>
      <c r="F185" s="240" t="s">
        <v>1001</v>
      </c>
      <c r="G185" s="238"/>
      <c r="H185" s="241">
        <v>20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147</v>
      </c>
      <c r="AU185" s="247" t="s">
        <v>85</v>
      </c>
      <c r="AV185" s="13" t="s">
        <v>85</v>
      </c>
      <c r="AW185" s="13" t="s">
        <v>34</v>
      </c>
      <c r="AX185" s="13" t="s">
        <v>82</v>
      </c>
      <c r="AY185" s="247" t="s">
        <v>139</v>
      </c>
    </row>
    <row r="186" s="13" customFormat="1">
      <c r="A186" s="13"/>
      <c r="B186" s="237"/>
      <c r="C186" s="238"/>
      <c r="D186" s="233" t="s">
        <v>147</v>
      </c>
      <c r="E186" s="238"/>
      <c r="F186" s="240" t="s">
        <v>300</v>
      </c>
      <c r="G186" s="238"/>
      <c r="H186" s="241">
        <v>23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147</v>
      </c>
      <c r="AU186" s="247" t="s">
        <v>85</v>
      </c>
      <c r="AV186" s="13" t="s">
        <v>85</v>
      </c>
      <c r="AW186" s="13" t="s">
        <v>4</v>
      </c>
      <c r="AX186" s="13" t="s">
        <v>82</v>
      </c>
      <c r="AY186" s="247" t="s">
        <v>139</v>
      </c>
    </row>
    <row r="187" s="2" customFormat="1" ht="21.75" customHeight="1">
      <c r="A187" s="39"/>
      <c r="B187" s="40"/>
      <c r="C187" s="220" t="s">
        <v>313</v>
      </c>
      <c r="D187" s="220" t="s">
        <v>140</v>
      </c>
      <c r="E187" s="221" t="s">
        <v>302</v>
      </c>
      <c r="F187" s="222" t="s">
        <v>303</v>
      </c>
      <c r="G187" s="223" t="s">
        <v>180</v>
      </c>
      <c r="H187" s="224">
        <v>10</v>
      </c>
      <c r="I187" s="225"/>
      <c r="J187" s="226">
        <f>ROUND(I187*H187,2)</f>
        <v>0</v>
      </c>
      <c r="K187" s="222" t="s">
        <v>156</v>
      </c>
      <c r="L187" s="45"/>
      <c r="M187" s="227" t="s">
        <v>19</v>
      </c>
      <c r="N187" s="228" t="s">
        <v>45</v>
      </c>
      <c r="O187" s="85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233</v>
      </c>
      <c r="AT187" s="231" t="s">
        <v>140</v>
      </c>
      <c r="AU187" s="231" t="s">
        <v>85</v>
      </c>
      <c r="AY187" s="18" t="s">
        <v>139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82</v>
      </c>
      <c r="BK187" s="232">
        <f>ROUND(I187*H187,2)</f>
        <v>0</v>
      </c>
      <c r="BL187" s="18" t="s">
        <v>233</v>
      </c>
      <c r="BM187" s="231" t="s">
        <v>304</v>
      </c>
    </row>
    <row r="188" s="2" customFormat="1">
      <c r="A188" s="39"/>
      <c r="B188" s="40"/>
      <c r="C188" s="41"/>
      <c r="D188" s="233" t="s">
        <v>146</v>
      </c>
      <c r="E188" s="41"/>
      <c r="F188" s="234" t="s">
        <v>305</v>
      </c>
      <c r="G188" s="41"/>
      <c r="H188" s="41"/>
      <c r="I188" s="137"/>
      <c r="J188" s="41"/>
      <c r="K188" s="41"/>
      <c r="L188" s="45"/>
      <c r="M188" s="235"/>
      <c r="N188" s="236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146</v>
      </c>
      <c r="AU188" s="18" t="s">
        <v>85</v>
      </c>
    </row>
    <row r="189" s="2" customFormat="1" ht="16.5" customHeight="1">
      <c r="A189" s="39"/>
      <c r="B189" s="40"/>
      <c r="C189" s="250" t="s">
        <v>318</v>
      </c>
      <c r="D189" s="250" t="s">
        <v>161</v>
      </c>
      <c r="E189" s="251" t="s">
        <v>1002</v>
      </c>
      <c r="F189" s="252" t="s">
        <v>1003</v>
      </c>
      <c r="G189" s="253" t="s">
        <v>180</v>
      </c>
      <c r="H189" s="254">
        <v>11.5</v>
      </c>
      <c r="I189" s="255"/>
      <c r="J189" s="256">
        <f>ROUND(I189*H189,2)</f>
        <v>0</v>
      </c>
      <c r="K189" s="252" t="s">
        <v>156</v>
      </c>
      <c r="L189" s="257"/>
      <c r="M189" s="258" t="s">
        <v>19</v>
      </c>
      <c r="N189" s="259" t="s">
        <v>45</v>
      </c>
      <c r="O189" s="85"/>
      <c r="P189" s="229">
        <f>O189*H189</f>
        <v>0</v>
      </c>
      <c r="Q189" s="229">
        <v>0.00035</v>
      </c>
      <c r="R189" s="229">
        <f>Q189*H189</f>
        <v>0.0040249999999999999</v>
      </c>
      <c r="S189" s="229">
        <v>0</v>
      </c>
      <c r="T189" s="23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1" t="s">
        <v>284</v>
      </c>
      <c r="AT189" s="231" t="s">
        <v>161</v>
      </c>
      <c r="AU189" s="231" t="s">
        <v>85</v>
      </c>
      <c r="AY189" s="18" t="s">
        <v>139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82</v>
      </c>
      <c r="BK189" s="232">
        <f>ROUND(I189*H189,2)</f>
        <v>0</v>
      </c>
      <c r="BL189" s="18" t="s">
        <v>284</v>
      </c>
      <c r="BM189" s="231" t="s">
        <v>309</v>
      </c>
    </row>
    <row r="190" s="2" customFormat="1">
      <c r="A190" s="39"/>
      <c r="B190" s="40"/>
      <c r="C190" s="41"/>
      <c r="D190" s="233" t="s">
        <v>146</v>
      </c>
      <c r="E190" s="41"/>
      <c r="F190" s="234" t="s">
        <v>1003</v>
      </c>
      <c r="G190" s="41"/>
      <c r="H190" s="41"/>
      <c r="I190" s="137"/>
      <c r="J190" s="41"/>
      <c r="K190" s="41"/>
      <c r="L190" s="45"/>
      <c r="M190" s="235"/>
      <c r="N190" s="236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146</v>
      </c>
      <c r="AU190" s="18" t="s">
        <v>85</v>
      </c>
    </row>
    <row r="191" s="2" customFormat="1">
      <c r="A191" s="39"/>
      <c r="B191" s="40"/>
      <c r="C191" s="41"/>
      <c r="D191" s="233" t="s">
        <v>196</v>
      </c>
      <c r="E191" s="41"/>
      <c r="F191" s="260" t="s">
        <v>310</v>
      </c>
      <c r="G191" s="41"/>
      <c r="H191" s="41"/>
      <c r="I191" s="137"/>
      <c r="J191" s="41"/>
      <c r="K191" s="41"/>
      <c r="L191" s="45"/>
      <c r="M191" s="235"/>
      <c r="N191" s="236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196</v>
      </c>
      <c r="AU191" s="18" t="s">
        <v>85</v>
      </c>
    </row>
    <row r="192" s="13" customFormat="1">
      <c r="A192" s="13"/>
      <c r="B192" s="237"/>
      <c r="C192" s="238"/>
      <c r="D192" s="233" t="s">
        <v>147</v>
      </c>
      <c r="E192" s="239" t="s">
        <v>19</v>
      </c>
      <c r="F192" s="240" t="s">
        <v>1004</v>
      </c>
      <c r="G192" s="238"/>
      <c r="H192" s="241">
        <v>10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147</v>
      </c>
      <c r="AU192" s="247" t="s">
        <v>85</v>
      </c>
      <c r="AV192" s="13" t="s">
        <v>85</v>
      </c>
      <c r="AW192" s="13" t="s">
        <v>34</v>
      </c>
      <c r="AX192" s="13" t="s">
        <v>82</v>
      </c>
      <c r="AY192" s="247" t="s">
        <v>139</v>
      </c>
    </row>
    <row r="193" s="13" customFormat="1">
      <c r="A193" s="13"/>
      <c r="B193" s="237"/>
      <c r="C193" s="238"/>
      <c r="D193" s="233" t="s">
        <v>147</v>
      </c>
      <c r="E193" s="238"/>
      <c r="F193" s="240" t="s">
        <v>312</v>
      </c>
      <c r="G193" s="238"/>
      <c r="H193" s="241">
        <v>11.5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147</v>
      </c>
      <c r="AU193" s="247" t="s">
        <v>85</v>
      </c>
      <c r="AV193" s="13" t="s">
        <v>85</v>
      </c>
      <c r="AW193" s="13" t="s">
        <v>4</v>
      </c>
      <c r="AX193" s="13" t="s">
        <v>82</v>
      </c>
      <c r="AY193" s="247" t="s">
        <v>139</v>
      </c>
    </row>
    <row r="194" s="2" customFormat="1" ht="21.75" customHeight="1">
      <c r="A194" s="39"/>
      <c r="B194" s="40"/>
      <c r="C194" s="220" t="s">
        <v>326</v>
      </c>
      <c r="D194" s="220" t="s">
        <v>140</v>
      </c>
      <c r="E194" s="221" t="s">
        <v>1005</v>
      </c>
      <c r="F194" s="222" t="s">
        <v>1006</v>
      </c>
      <c r="G194" s="223" t="s">
        <v>180</v>
      </c>
      <c r="H194" s="224">
        <v>20</v>
      </c>
      <c r="I194" s="225"/>
      <c r="J194" s="226">
        <f>ROUND(I194*H194,2)</f>
        <v>0</v>
      </c>
      <c r="K194" s="222" t="s">
        <v>156</v>
      </c>
      <c r="L194" s="45"/>
      <c r="M194" s="227" t="s">
        <v>19</v>
      </c>
      <c r="N194" s="228" t="s">
        <v>45</v>
      </c>
      <c r="O194" s="85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1" t="s">
        <v>233</v>
      </c>
      <c r="AT194" s="231" t="s">
        <v>140</v>
      </c>
      <c r="AU194" s="231" t="s">
        <v>85</v>
      </c>
      <c r="AY194" s="18" t="s">
        <v>139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8" t="s">
        <v>82</v>
      </c>
      <c r="BK194" s="232">
        <f>ROUND(I194*H194,2)</f>
        <v>0</v>
      </c>
      <c r="BL194" s="18" t="s">
        <v>233</v>
      </c>
      <c r="BM194" s="231" t="s">
        <v>1007</v>
      </c>
    </row>
    <row r="195" s="2" customFormat="1">
      <c r="A195" s="39"/>
      <c r="B195" s="40"/>
      <c r="C195" s="41"/>
      <c r="D195" s="233" t="s">
        <v>146</v>
      </c>
      <c r="E195" s="41"/>
      <c r="F195" s="234" t="s">
        <v>1008</v>
      </c>
      <c r="G195" s="41"/>
      <c r="H195" s="41"/>
      <c r="I195" s="137"/>
      <c r="J195" s="41"/>
      <c r="K195" s="41"/>
      <c r="L195" s="45"/>
      <c r="M195" s="235"/>
      <c r="N195" s="236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146</v>
      </c>
      <c r="AU195" s="18" t="s">
        <v>85</v>
      </c>
    </row>
    <row r="196" s="2" customFormat="1" ht="16.5" customHeight="1">
      <c r="A196" s="39"/>
      <c r="B196" s="40"/>
      <c r="C196" s="250" t="s">
        <v>164</v>
      </c>
      <c r="D196" s="250" t="s">
        <v>161</v>
      </c>
      <c r="E196" s="251" t="s">
        <v>1009</v>
      </c>
      <c r="F196" s="252" t="s">
        <v>1010</v>
      </c>
      <c r="G196" s="253" t="s">
        <v>180</v>
      </c>
      <c r="H196" s="254">
        <v>24</v>
      </c>
      <c r="I196" s="255"/>
      <c r="J196" s="256">
        <f>ROUND(I196*H196,2)</f>
        <v>0</v>
      </c>
      <c r="K196" s="252" t="s">
        <v>156</v>
      </c>
      <c r="L196" s="257"/>
      <c r="M196" s="258" t="s">
        <v>19</v>
      </c>
      <c r="N196" s="259" t="s">
        <v>45</v>
      </c>
      <c r="O196" s="85"/>
      <c r="P196" s="229">
        <f>O196*H196</f>
        <v>0</v>
      </c>
      <c r="Q196" s="229">
        <v>0.00089999999999999998</v>
      </c>
      <c r="R196" s="229">
        <f>Q196*H196</f>
        <v>0.021600000000000001</v>
      </c>
      <c r="S196" s="229">
        <v>0</v>
      </c>
      <c r="T196" s="23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1" t="s">
        <v>284</v>
      </c>
      <c r="AT196" s="231" t="s">
        <v>161</v>
      </c>
      <c r="AU196" s="231" t="s">
        <v>85</v>
      </c>
      <c r="AY196" s="18" t="s">
        <v>139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82</v>
      </c>
      <c r="BK196" s="232">
        <f>ROUND(I196*H196,2)</f>
        <v>0</v>
      </c>
      <c r="BL196" s="18" t="s">
        <v>284</v>
      </c>
      <c r="BM196" s="231" t="s">
        <v>1011</v>
      </c>
    </row>
    <row r="197" s="2" customFormat="1">
      <c r="A197" s="39"/>
      <c r="B197" s="40"/>
      <c r="C197" s="41"/>
      <c r="D197" s="233" t="s">
        <v>146</v>
      </c>
      <c r="E197" s="41"/>
      <c r="F197" s="234" t="s">
        <v>1010</v>
      </c>
      <c r="G197" s="41"/>
      <c r="H197" s="41"/>
      <c r="I197" s="137"/>
      <c r="J197" s="41"/>
      <c r="K197" s="41"/>
      <c r="L197" s="45"/>
      <c r="M197" s="235"/>
      <c r="N197" s="236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146</v>
      </c>
      <c r="AU197" s="18" t="s">
        <v>85</v>
      </c>
    </row>
    <row r="198" s="13" customFormat="1">
      <c r="A198" s="13"/>
      <c r="B198" s="237"/>
      <c r="C198" s="238"/>
      <c r="D198" s="233" t="s">
        <v>147</v>
      </c>
      <c r="E198" s="239" t="s">
        <v>19</v>
      </c>
      <c r="F198" s="240" t="s">
        <v>1012</v>
      </c>
      <c r="G198" s="238"/>
      <c r="H198" s="241">
        <v>20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147</v>
      </c>
      <c r="AU198" s="247" t="s">
        <v>85</v>
      </c>
      <c r="AV198" s="13" t="s">
        <v>85</v>
      </c>
      <c r="AW198" s="13" t="s">
        <v>34</v>
      </c>
      <c r="AX198" s="13" t="s">
        <v>82</v>
      </c>
      <c r="AY198" s="247" t="s">
        <v>139</v>
      </c>
    </row>
    <row r="199" s="13" customFormat="1">
      <c r="A199" s="13"/>
      <c r="B199" s="237"/>
      <c r="C199" s="238"/>
      <c r="D199" s="233" t="s">
        <v>147</v>
      </c>
      <c r="E199" s="238"/>
      <c r="F199" s="240" t="s">
        <v>190</v>
      </c>
      <c r="G199" s="238"/>
      <c r="H199" s="241">
        <v>24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147</v>
      </c>
      <c r="AU199" s="247" t="s">
        <v>85</v>
      </c>
      <c r="AV199" s="13" t="s">
        <v>85</v>
      </c>
      <c r="AW199" s="13" t="s">
        <v>4</v>
      </c>
      <c r="AX199" s="13" t="s">
        <v>82</v>
      </c>
      <c r="AY199" s="247" t="s">
        <v>139</v>
      </c>
    </row>
    <row r="200" s="2" customFormat="1" ht="21.75" customHeight="1">
      <c r="A200" s="39"/>
      <c r="B200" s="40"/>
      <c r="C200" s="220" t="s">
        <v>336</v>
      </c>
      <c r="D200" s="220" t="s">
        <v>140</v>
      </c>
      <c r="E200" s="221" t="s">
        <v>314</v>
      </c>
      <c r="F200" s="222" t="s">
        <v>315</v>
      </c>
      <c r="G200" s="223" t="s">
        <v>180</v>
      </c>
      <c r="H200" s="224">
        <v>100</v>
      </c>
      <c r="I200" s="225"/>
      <c r="J200" s="226">
        <f>ROUND(I200*H200,2)</f>
        <v>0</v>
      </c>
      <c r="K200" s="222" t="s">
        <v>156</v>
      </c>
      <c r="L200" s="45"/>
      <c r="M200" s="227" t="s">
        <v>19</v>
      </c>
      <c r="N200" s="228" t="s">
        <v>45</v>
      </c>
      <c r="O200" s="85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233</v>
      </c>
      <c r="AT200" s="231" t="s">
        <v>140</v>
      </c>
      <c r="AU200" s="231" t="s">
        <v>85</v>
      </c>
      <c r="AY200" s="18" t="s">
        <v>139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82</v>
      </c>
      <c r="BK200" s="232">
        <f>ROUND(I200*H200,2)</f>
        <v>0</v>
      </c>
      <c r="BL200" s="18" t="s">
        <v>233</v>
      </c>
      <c r="BM200" s="231" t="s">
        <v>316</v>
      </c>
    </row>
    <row r="201" s="2" customFormat="1">
      <c r="A201" s="39"/>
      <c r="B201" s="40"/>
      <c r="C201" s="41"/>
      <c r="D201" s="233" t="s">
        <v>146</v>
      </c>
      <c r="E201" s="41"/>
      <c r="F201" s="234" t="s">
        <v>317</v>
      </c>
      <c r="G201" s="41"/>
      <c r="H201" s="41"/>
      <c r="I201" s="137"/>
      <c r="J201" s="41"/>
      <c r="K201" s="41"/>
      <c r="L201" s="45"/>
      <c r="M201" s="235"/>
      <c r="N201" s="236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146</v>
      </c>
      <c r="AU201" s="18" t="s">
        <v>85</v>
      </c>
    </row>
    <row r="202" s="2" customFormat="1" ht="21.75" customHeight="1">
      <c r="A202" s="39"/>
      <c r="B202" s="40"/>
      <c r="C202" s="220" t="s">
        <v>343</v>
      </c>
      <c r="D202" s="220" t="s">
        <v>140</v>
      </c>
      <c r="E202" s="221" t="s">
        <v>1013</v>
      </c>
      <c r="F202" s="222" t="s">
        <v>1014</v>
      </c>
      <c r="G202" s="223" t="s">
        <v>180</v>
      </c>
      <c r="H202" s="224">
        <v>100</v>
      </c>
      <c r="I202" s="225"/>
      <c r="J202" s="226">
        <f>ROUND(I202*H202,2)</f>
        <v>0</v>
      </c>
      <c r="K202" s="222" t="s">
        <v>156</v>
      </c>
      <c r="L202" s="45"/>
      <c r="M202" s="227" t="s">
        <v>19</v>
      </c>
      <c r="N202" s="228" t="s">
        <v>45</v>
      </c>
      <c r="O202" s="85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1" t="s">
        <v>233</v>
      </c>
      <c r="AT202" s="231" t="s">
        <v>140</v>
      </c>
      <c r="AU202" s="231" t="s">
        <v>85</v>
      </c>
      <c r="AY202" s="18" t="s">
        <v>139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82</v>
      </c>
      <c r="BK202" s="232">
        <f>ROUND(I202*H202,2)</f>
        <v>0</v>
      </c>
      <c r="BL202" s="18" t="s">
        <v>233</v>
      </c>
      <c r="BM202" s="231" t="s">
        <v>1015</v>
      </c>
    </row>
    <row r="203" s="2" customFormat="1">
      <c r="A203" s="39"/>
      <c r="B203" s="40"/>
      <c r="C203" s="41"/>
      <c r="D203" s="233" t="s">
        <v>146</v>
      </c>
      <c r="E203" s="41"/>
      <c r="F203" s="234" t="s">
        <v>1016</v>
      </c>
      <c r="G203" s="41"/>
      <c r="H203" s="41"/>
      <c r="I203" s="137"/>
      <c r="J203" s="41"/>
      <c r="K203" s="41"/>
      <c r="L203" s="45"/>
      <c r="M203" s="235"/>
      <c r="N203" s="236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146</v>
      </c>
      <c r="AU203" s="18" t="s">
        <v>85</v>
      </c>
    </row>
    <row r="204" s="2" customFormat="1">
      <c r="A204" s="39"/>
      <c r="B204" s="40"/>
      <c r="C204" s="41"/>
      <c r="D204" s="233" t="s">
        <v>183</v>
      </c>
      <c r="E204" s="41"/>
      <c r="F204" s="260" t="s">
        <v>1017</v>
      </c>
      <c r="G204" s="41"/>
      <c r="H204" s="41"/>
      <c r="I204" s="137"/>
      <c r="J204" s="41"/>
      <c r="K204" s="41"/>
      <c r="L204" s="45"/>
      <c r="M204" s="235"/>
      <c r="N204" s="236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183</v>
      </c>
      <c r="AU204" s="18" t="s">
        <v>85</v>
      </c>
    </row>
    <row r="205" s="13" customFormat="1">
      <c r="A205" s="13"/>
      <c r="B205" s="237"/>
      <c r="C205" s="238"/>
      <c r="D205" s="233" t="s">
        <v>147</v>
      </c>
      <c r="E205" s="239" t="s">
        <v>19</v>
      </c>
      <c r="F205" s="240" t="s">
        <v>1018</v>
      </c>
      <c r="G205" s="238"/>
      <c r="H205" s="241">
        <v>100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147</v>
      </c>
      <c r="AU205" s="247" t="s">
        <v>85</v>
      </c>
      <c r="AV205" s="13" t="s">
        <v>85</v>
      </c>
      <c r="AW205" s="13" t="s">
        <v>34</v>
      </c>
      <c r="AX205" s="13" t="s">
        <v>82</v>
      </c>
      <c r="AY205" s="247" t="s">
        <v>139</v>
      </c>
    </row>
    <row r="206" s="2" customFormat="1" ht="16.5" customHeight="1">
      <c r="A206" s="39"/>
      <c r="B206" s="40"/>
      <c r="C206" s="250" t="s">
        <v>351</v>
      </c>
      <c r="D206" s="250" t="s">
        <v>161</v>
      </c>
      <c r="E206" s="251" t="s">
        <v>319</v>
      </c>
      <c r="F206" s="252" t="s">
        <v>320</v>
      </c>
      <c r="G206" s="253" t="s">
        <v>180</v>
      </c>
      <c r="H206" s="254">
        <v>115</v>
      </c>
      <c r="I206" s="255"/>
      <c r="J206" s="256">
        <f>ROUND(I206*H206,2)</f>
        <v>0</v>
      </c>
      <c r="K206" s="252" t="s">
        <v>156</v>
      </c>
      <c r="L206" s="257"/>
      <c r="M206" s="258" t="s">
        <v>19</v>
      </c>
      <c r="N206" s="259" t="s">
        <v>45</v>
      </c>
      <c r="O206" s="85"/>
      <c r="P206" s="229">
        <f>O206*H206</f>
        <v>0</v>
      </c>
      <c r="Q206" s="229">
        <v>0.00021000000000000001</v>
      </c>
      <c r="R206" s="229">
        <f>Q206*H206</f>
        <v>0.024150000000000001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284</v>
      </c>
      <c r="AT206" s="231" t="s">
        <v>161</v>
      </c>
      <c r="AU206" s="231" t="s">
        <v>85</v>
      </c>
      <c r="AY206" s="18" t="s">
        <v>139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82</v>
      </c>
      <c r="BK206" s="232">
        <f>ROUND(I206*H206,2)</f>
        <v>0</v>
      </c>
      <c r="BL206" s="18" t="s">
        <v>284</v>
      </c>
      <c r="BM206" s="231" t="s">
        <v>321</v>
      </c>
    </row>
    <row r="207" s="2" customFormat="1">
      <c r="A207" s="39"/>
      <c r="B207" s="40"/>
      <c r="C207" s="41"/>
      <c r="D207" s="233" t="s">
        <v>146</v>
      </c>
      <c r="E207" s="41"/>
      <c r="F207" s="234" t="s">
        <v>320</v>
      </c>
      <c r="G207" s="41"/>
      <c r="H207" s="41"/>
      <c r="I207" s="137"/>
      <c r="J207" s="41"/>
      <c r="K207" s="41"/>
      <c r="L207" s="45"/>
      <c r="M207" s="235"/>
      <c r="N207" s="236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146</v>
      </c>
      <c r="AU207" s="18" t="s">
        <v>85</v>
      </c>
    </row>
    <row r="208" s="2" customFormat="1">
      <c r="A208" s="39"/>
      <c r="B208" s="40"/>
      <c r="C208" s="41"/>
      <c r="D208" s="233" t="s">
        <v>196</v>
      </c>
      <c r="E208" s="41"/>
      <c r="F208" s="260" t="s">
        <v>310</v>
      </c>
      <c r="G208" s="41"/>
      <c r="H208" s="41"/>
      <c r="I208" s="137"/>
      <c r="J208" s="41"/>
      <c r="K208" s="41"/>
      <c r="L208" s="45"/>
      <c r="M208" s="235"/>
      <c r="N208" s="236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196</v>
      </c>
      <c r="AU208" s="18" t="s">
        <v>85</v>
      </c>
    </row>
    <row r="209" s="13" customFormat="1">
      <c r="A209" s="13"/>
      <c r="B209" s="237"/>
      <c r="C209" s="238"/>
      <c r="D209" s="233" t="s">
        <v>147</v>
      </c>
      <c r="E209" s="239" t="s">
        <v>19</v>
      </c>
      <c r="F209" s="240" t="s">
        <v>1019</v>
      </c>
      <c r="G209" s="238"/>
      <c r="H209" s="241">
        <v>100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147</v>
      </c>
      <c r="AU209" s="247" t="s">
        <v>85</v>
      </c>
      <c r="AV209" s="13" t="s">
        <v>85</v>
      </c>
      <c r="AW209" s="13" t="s">
        <v>34</v>
      </c>
      <c r="AX209" s="13" t="s">
        <v>82</v>
      </c>
      <c r="AY209" s="247" t="s">
        <v>139</v>
      </c>
    </row>
    <row r="210" s="13" customFormat="1">
      <c r="A210" s="13"/>
      <c r="B210" s="237"/>
      <c r="C210" s="238"/>
      <c r="D210" s="233" t="s">
        <v>147</v>
      </c>
      <c r="E210" s="238"/>
      <c r="F210" s="240" t="s">
        <v>1020</v>
      </c>
      <c r="G210" s="238"/>
      <c r="H210" s="241">
        <v>115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147</v>
      </c>
      <c r="AU210" s="247" t="s">
        <v>85</v>
      </c>
      <c r="AV210" s="13" t="s">
        <v>85</v>
      </c>
      <c r="AW210" s="13" t="s">
        <v>4</v>
      </c>
      <c r="AX210" s="13" t="s">
        <v>82</v>
      </c>
      <c r="AY210" s="247" t="s">
        <v>139</v>
      </c>
    </row>
    <row r="211" s="12" customFormat="1" ht="22.8" customHeight="1">
      <c r="A211" s="12"/>
      <c r="B211" s="206"/>
      <c r="C211" s="207"/>
      <c r="D211" s="208" t="s">
        <v>73</v>
      </c>
      <c r="E211" s="248" t="s">
        <v>324</v>
      </c>
      <c r="F211" s="248" t="s">
        <v>325</v>
      </c>
      <c r="G211" s="207"/>
      <c r="H211" s="207"/>
      <c r="I211" s="210"/>
      <c r="J211" s="249">
        <f>BK211</f>
        <v>0</v>
      </c>
      <c r="K211" s="207"/>
      <c r="L211" s="212"/>
      <c r="M211" s="213"/>
      <c r="N211" s="214"/>
      <c r="O211" s="214"/>
      <c r="P211" s="215">
        <f>SUM(P212:P405)</f>
        <v>0</v>
      </c>
      <c r="Q211" s="214"/>
      <c r="R211" s="215">
        <f>SUM(R212:R405)</f>
        <v>6.2234699999999989</v>
      </c>
      <c r="S211" s="214"/>
      <c r="T211" s="216">
        <f>SUM(T212:T405)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7" t="s">
        <v>160</v>
      </c>
      <c r="AT211" s="218" t="s">
        <v>73</v>
      </c>
      <c r="AU211" s="218" t="s">
        <v>82</v>
      </c>
      <c r="AY211" s="217" t="s">
        <v>139</v>
      </c>
      <c r="BK211" s="219">
        <f>SUM(BK212:BK405)</f>
        <v>0</v>
      </c>
    </row>
    <row r="212" s="2" customFormat="1" ht="16.5" customHeight="1">
      <c r="A212" s="39"/>
      <c r="B212" s="40"/>
      <c r="C212" s="220" t="s">
        <v>357</v>
      </c>
      <c r="D212" s="220" t="s">
        <v>140</v>
      </c>
      <c r="E212" s="221" t="s">
        <v>327</v>
      </c>
      <c r="F212" s="222" t="s">
        <v>328</v>
      </c>
      <c r="G212" s="223" t="s">
        <v>155</v>
      </c>
      <c r="H212" s="224">
        <v>10</v>
      </c>
      <c r="I212" s="225"/>
      <c r="J212" s="226">
        <f>ROUND(I212*H212,2)</f>
        <v>0</v>
      </c>
      <c r="K212" s="222" t="s">
        <v>156</v>
      </c>
      <c r="L212" s="45"/>
      <c r="M212" s="227" t="s">
        <v>19</v>
      </c>
      <c r="N212" s="228" t="s">
        <v>45</v>
      </c>
      <c r="O212" s="85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233</v>
      </c>
      <c r="AT212" s="231" t="s">
        <v>140</v>
      </c>
      <c r="AU212" s="231" t="s">
        <v>85</v>
      </c>
      <c r="AY212" s="18" t="s">
        <v>139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82</v>
      </c>
      <c r="BK212" s="232">
        <f>ROUND(I212*H212,2)</f>
        <v>0</v>
      </c>
      <c r="BL212" s="18" t="s">
        <v>233</v>
      </c>
      <c r="BM212" s="231" t="s">
        <v>329</v>
      </c>
    </row>
    <row r="213" s="2" customFormat="1">
      <c r="A213" s="39"/>
      <c r="B213" s="40"/>
      <c r="C213" s="41"/>
      <c r="D213" s="233" t="s">
        <v>146</v>
      </c>
      <c r="E213" s="41"/>
      <c r="F213" s="234" t="s">
        <v>330</v>
      </c>
      <c r="G213" s="41"/>
      <c r="H213" s="41"/>
      <c r="I213" s="137"/>
      <c r="J213" s="41"/>
      <c r="K213" s="41"/>
      <c r="L213" s="45"/>
      <c r="M213" s="235"/>
      <c r="N213" s="236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146</v>
      </c>
      <c r="AU213" s="18" t="s">
        <v>85</v>
      </c>
    </row>
    <row r="214" s="2" customFormat="1">
      <c r="A214" s="39"/>
      <c r="B214" s="40"/>
      <c r="C214" s="41"/>
      <c r="D214" s="233" t="s">
        <v>183</v>
      </c>
      <c r="E214" s="41"/>
      <c r="F214" s="260" t="s">
        <v>331</v>
      </c>
      <c r="G214" s="41"/>
      <c r="H214" s="41"/>
      <c r="I214" s="137"/>
      <c r="J214" s="41"/>
      <c r="K214" s="41"/>
      <c r="L214" s="45"/>
      <c r="M214" s="235"/>
      <c r="N214" s="236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183</v>
      </c>
      <c r="AU214" s="18" t="s">
        <v>85</v>
      </c>
    </row>
    <row r="215" s="2" customFormat="1" ht="16.5" customHeight="1">
      <c r="A215" s="39"/>
      <c r="B215" s="40"/>
      <c r="C215" s="250" t="s">
        <v>364</v>
      </c>
      <c r="D215" s="250" t="s">
        <v>161</v>
      </c>
      <c r="E215" s="251" t="s">
        <v>332</v>
      </c>
      <c r="F215" s="252" t="s">
        <v>333</v>
      </c>
      <c r="G215" s="253" t="s">
        <v>155</v>
      </c>
      <c r="H215" s="254">
        <v>10</v>
      </c>
      <c r="I215" s="255"/>
      <c r="J215" s="256">
        <f>ROUND(I215*H215,2)</f>
        <v>0</v>
      </c>
      <c r="K215" s="252" t="s">
        <v>156</v>
      </c>
      <c r="L215" s="257"/>
      <c r="M215" s="258" t="s">
        <v>19</v>
      </c>
      <c r="N215" s="259" t="s">
        <v>45</v>
      </c>
      <c r="O215" s="85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1" t="s">
        <v>284</v>
      </c>
      <c r="AT215" s="231" t="s">
        <v>161</v>
      </c>
      <c r="AU215" s="231" t="s">
        <v>85</v>
      </c>
      <c r="AY215" s="18" t="s">
        <v>139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8" t="s">
        <v>82</v>
      </c>
      <c r="BK215" s="232">
        <f>ROUND(I215*H215,2)</f>
        <v>0</v>
      </c>
      <c r="BL215" s="18" t="s">
        <v>284</v>
      </c>
      <c r="BM215" s="231" t="s">
        <v>334</v>
      </c>
    </row>
    <row r="216" s="2" customFormat="1">
      <c r="A216" s="39"/>
      <c r="B216" s="40"/>
      <c r="C216" s="41"/>
      <c r="D216" s="233" t="s">
        <v>146</v>
      </c>
      <c r="E216" s="41"/>
      <c r="F216" s="234" t="s">
        <v>333</v>
      </c>
      <c r="G216" s="41"/>
      <c r="H216" s="41"/>
      <c r="I216" s="137"/>
      <c r="J216" s="41"/>
      <c r="K216" s="41"/>
      <c r="L216" s="45"/>
      <c r="M216" s="235"/>
      <c r="N216" s="236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146</v>
      </c>
      <c r="AU216" s="18" t="s">
        <v>85</v>
      </c>
    </row>
    <row r="217" s="13" customFormat="1">
      <c r="A217" s="13"/>
      <c r="B217" s="237"/>
      <c r="C217" s="238"/>
      <c r="D217" s="233" t="s">
        <v>147</v>
      </c>
      <c r="E217" s="239" t="s">
        <v>19</v>
      </c>
      <c r="F217" s="240" t="s">
        <v>1021</v>
      </c>
      <c r="G217" s="238"/>
      <c r="H217" s="241">
        <v>10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147</v>
      </c>
      <c r="AU217" s="247" t="s">
        <v>85</v>
      </c>
      <c r="AV217" s="13" t="s">
        <v>85</v>
      </c>
      <c r="AW217" s="13" t="s">
        <v>34</v>
      </c>
      <c r="AX217" s="13" t="s">
        <v>82</v>
      </c>
      <c r="AY217" s="247" t="s">
        <v>139</v>
      </c>
    </row>
    <row r="218" s="2" customFormat="1" ht="21.75" customHeight="1">
      <c r="A218" s="39"/>
      <c r="B218" s="40"/>
      <c r="C218" s="250" t="s">
        <v>370</v>
      </c>
      <c r="D218" s="250" t="s">
        <v>161</v>
      </c>
      <c r="E218" s="251" t="s">
        <v>1022</v>
      </c>
      <c r="F218" s="252" t="s">
        <v>1023</v>
      </c>
      <c r="G218" s="253" t="s">
        <v>1024</v>
      </c>
      <c r="H218" s="254">
        <v>2</v>
      </c>
      <c r="I218" s="255"/>
      <c r="J218" s="256">
        <f>ROUND(I218*H218,2)</f>
        <v>0</v>
      </c>
      <c r="K218" s="252" t="s">
        <v>19</v>
      </c>
      <c r="L218" s="257"/>
      <c r="M218" s="258" t="s">
        <v>19</v>
      </c>
      <c r="N218" s="259" t="s">
        <v>45</v>
      </c>
      <c r="O218" s="85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347</v>
      </c>
      <c r="AT218" s="231" t="s">
        <v>161</v>
      </c>
      <c r="AU218" s="231" t="s">
        <v>85</v>
      </c>
      <c r="AY218" s="18" t="s">
        <v>139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82</v>
      </c>
      <c r="BK218" s="232">
        <f>ROUND(I218*H218,2)</f>
        <v>0</v>
      </c>
      <c r="BL218" s="18" t="s">
        <v>233</v>
      </c>
      <c r="BM218" s="231" t="s">
        <v>1025</v>
      </c>
    </row>
    <row r="219" s="2" customFormat="1">
      <c r="A219" s="39"/>
      <c r="B219" s="40"/>
      <c r="C219" s="41"/>
      <c r="D219" s="233" t="s">
        <v>146</v>
      </c>
      <c r="E219" s="41"/>
      <c r="F219" s="234" t="s">
        <v>1023</v>
      </c>
      <c r="G219" s="41"/>
      <c r="H219" s="41"/>
      <c r="I219" s="137"/>
      <c r="J219" s="41"/>
      <c r="K219" s="41"/>
      <c r="L219" s="45"/>
      <c r="M219" s="235"/>
      <c r="N219" s="236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146</v>
      </c>
      <c r="AU219" s="18" t="s">
        <v>85</v>
      </c>
    </row>
    <row r="220" s="13" customFormat="1">
      <c r="A220" s="13"/>
      <c r="B220" s="237"/>
      <c r="C220" s="238"/>
      <c r="D220" s="233" t="s">
        <v>147</v>
      </c>
      <c r="E220" s="239" t="s">
        <v>19</v>
      </c>
      <c r="F220" s="240" t="s">
        <v>1026</v>
      </c>
      <c r="G220" s="238"/>
      <c r="H220" s="241">
        <v>2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147</v>
      </c>
      <c r="AU220" s="247" t="s">
        <v>85</v>
      </c>
      <c r="AV220" s="13" t="s">
        <v>85</v>
      </c>
      <c r="AW220" s="13" t="s">
        <v>34</v>
      </c>
      <c r="AX220" s="13" t="s">
        <v>82</v>
      </c>
      <c r="AY220" s="247" t="s">
        <v>139</v>
      </c>
    </row>
    <row r="221" s="2" customFormat="1" ht="16.5" customHeight="1">
      <c r="A221" s="39"/>
      <c r="B221" s="40"/>
      <c r="C221" s="220" t="s">
        <v>375</v>
      </c>
      <c r="D221" s="220" t="s">
        <v>140</v>
      </c>
      <c r="E221" s="221" t="s">
        <v>337</v>
      </c>
      <c r="F221" s="222" t="s">
        <v>338</v>
      </c>
      <c r="G221" s="223" t="s">
        <v>180</v>
      </c>
      <c r="H221" s="224">
        <v>10</v>
      </c>
      <c r="I221" s="225"/>
      <c r="J221" s="226">
        <f>ROUND(I221*H221,2)</f>
        <v>0</v>
      </c>
      <c r="K221" s="222" t="s">
        <v>156</v>
      </c>
      <c r="L221" s="45"/>
      <c r="M221" s="227" t="s">
        <v>19</v>
      </c>
      <c r="N221" s="228" t="s">
        <v>45</v>
      </c>
      <c r="O221" s="85"/>
      <c r="P221" s="229">
        <f>O221*H221</f>
        <v>0</v>
      </c>
      <c r="Q221" s="229">
        <v>5.0000000000000002E-05</v>
      </c>
      <c r="R221" s="229">
        <f>Q221*H221</f>
        <v>0.00050000000000000001</v>
      </c>
      <c r="S221" s="229">
        <v>0</v>
      </c>
      <c r="T221" s="23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1" t="s">
        <v>233</v>
      </c>
      <c r="AT221" s="231" t="s">
        <v>140</v>
      </c>
      <c r="AU221" s="231" t="s">
        <v>85</v>
      </c>
      <c r="AY221" s="18" t="s">
        <v>139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8" t="s">
        <v>82</v>
      </c>
      <c r="BK221" s="232">
        <f>ROUND(I221*H221,2)</f>
        <v>0</v>
      </c>
      <c r="BL221" s="18" t="s">
        <v>233</v>
      </c>
      <c r="BM221" s="231" t="s">
        <v>1027</v>
      </c>
    </row>
    <row r="222" s="2" customFormat="1">
      <c r="A222" s="39"/>
      <c r="B222" s="40"/>
      <c r="C222" s="41"/>
      <c r="D222" s="233" t="s">
        <v>146</v>
      </c>
      <c r="E222" s="41"/>
      <c r="F222" s="234" t="s">
        <v>340</v>
      </c>
      <c r="G222" s="41"/>
      <c r="H222" s="41"/>
      <c r="I222" s="137"/>
      <c r="J222" s="41"/>
      <c r="K222" s="41"/>
      <c r="L222" s="45"/>
      <c r="M222" s="235"/>
      <c r="N222" s="236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146</v>
      </c>
      <c r="AU222" s="18" t="s">
        <v>85</v>
      </c>
    </row>
    <row r="223" s="2" customFormat="1">
      <c r="A223" s="39"/>
      <c r="B223" s="40"/>
      <c r="C223" s="41"/>
      <c r="D223" s="233" t="s">
        <v>183</v>
      </c>
      <c r="E223" s="41"/>
      <c r="F223" s="260" t="s">
        <v>341</v>
      </c>
      <c r="G223" s="41"/>
      <c r="H223" s="41"/>
      <c r="I223" s="137"/>
      <c r="J223" s="41"/>
      <c r="K223" s="41"/>
      <c r="L223" s="45"/>
      <c r="M223" s="235"/>
      <c r="N223" s="236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183</v>
      </c>
      <c r="AU223" s="18" t="s">
        <v>85</v>
      </c>
    </row>
    <row r="224" s="13" customFormat="1">
      <c r="A224" s="13"/>
      <c r="B224" s="237"/>
      <c r="C224" s="238"/>
      <c r="D224" s="233" t="s">
        <v>147</v>
      </c>
      <c r="E224" s="239" t="s">
        <v>19</v>
      </c>
      <c r="F224" s="240" t="s">
        <v>205</v>
      </c>
      <c r="G224" s="238"/>
      <c r="H224" s="241">
        <v>10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147</v>
      </c>
      <c r="AU224" s="247" t="s">
        <v>85</v>
      </c>
      <c r="AV224" s="13" t="s">
        <v>85</v>
      </c>
      <c r="AW224" s="13" t="s">
        <v>34</v>
      </c>
      <c r="AX224" s="13" t="s">
        <v>82</v>
      </c>
      <c r="AY224" s="247" t="s">
        <v>139</v>
      </c>
    </row>
    <row r="225" s="2" customFormat="1" ht="16.5" customHeight="1">
      <c r="A225" s="39"/>
      <c r="B225" s="40"/>
      <c r="C225" s="250" t="s">
        <v>380</v>
      </c>
      <c r="D225" s="250" t="s">
        <v>161</v>
      </c>
      <c r="E225" s="251" t="s">
        <v>344</v>
      </c>
      <c r="F225" s="252" t="s">
        <v>345</v>
      </c>
      <c r="G225" s="253" t="s">
        <v>346</v>
      </c>
      <c r="H225" s="254">
        <v>7.4400000000000004</v>
      </c>
      <c r="I225" s="255"/>
      <c r="J225" s="256">
        <f>ROUND(I225*H225,2)</f>
        <v>0</v>
      </c>
      <c r="K225" s="252" t="s">
        <v>156</v>
      </c>
      <c r="L225" s="257"/>
      <c r="M225" s="258" t="s">
        <v>19</v>
      </c>
      <c r="N225" s="259" t="s">
        <v>45</v>
      </c>
      <c r="O225" s="85"/>
      <c r="P225" s="229">
        <f>O225*H225</f>
        <v>0</v>
      </c>
      <c r="Q225" s="229">
        <v>0.001</v>
      </c>
      <c r="R225" s="229">
        <f>Q225*H225</f>
        <v>0.0074400000000000004</v>
      </c>
      <c r="S225" s="229">
        <v>0</v>
      </c>
      <c r="T225" s="23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1" t="s">
        <v>347</v>
      </c>
      <c r="AT225" s="231" t="s">
        <v>161</v>
      </c>
      <c r="AU225" s="231" t="s">
        <v>85</v>
      </c>
      <c r="AY225" s="18" t="s">
        <v>139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8" t="s">
        <v>82</v>
      </c>
      <c r="BK225" s="232">
        <f>ROUND(I225*H225,2)</f>
        <v>0</v>
      </c>
      <c r="BL225" s="18" t="s">
        <v>233</v>
      </c>
      <c r="BM225" s="231" t="s">
        <v>1028</v>
      </c>
    </row>
    <row r="226" s="2" customFormat="1">
      <c r="A226" s="39"/>
      <c r="B226" s="40"/>
      <c r="C226" s="41"/>
      <c r="D226" s="233" t="s">
        <v>146</v>
      </c>
      <c r="E226" s="41"/>
      <c r="F226" s="234" t="s">
        <v>345</v>
      </c>
      <c r="G226" s="41"/>
      <c r="H226" s="41"/>
      <c r="I226" s="137"/>
      <c r="J226" s="41"/>
      <c r="K226" s="41"/>
      <c r="L226" s="45"/>
      <c r="M226" s="235"/>
      <c r="N226" s="236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146</v>
      </c>
      <c r="AU226" s="18" t="s">
        <v>85</v>
      </c>
    </row>
    <row r="227" s="13" customFormat="1">
      <c r="A227" s="13"/>
      <c r="B227" s="237"/>
      <c r="C227" s="238"/>
      <c r="D227" s="233" t="s">
        <v>147</v>
      </c>
      <c r="E227" s="239" t="s">
        <v>19</v>
      </c>
      <c r="F227" s="240" t="s">
        <v>349</v>
      </c>
      <c r="G227" s="238"/>
      <c r="H227" s="241">
        <v>6.2000000000000002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147</v>
      </c>
      <c r="AU227" s="247" t="s">
        <v>85</v>
      </c>
      <c r="AV227" s="13" t="s">
        <v>85</v>
      </c>
      <c r="AW227" s="13" t="s">
        <v>34</v>
      </c>
      <c r="AX227" s="13" t="s">
        <v>82</v>
      </c>
      <c r="AY227" s="247" t="s">
        <v>139</v>
      </c>
    </row>
    <row r="228" s="13" customFormat="1">
      <c r="A228" s="13"/>
      <c r="B228" s="237"/>
      <c r="C228" s="238"/>
      <c r="D228" s="233" t="s">
        <v>147</v>
      </c>
      <c r="E228" s="238"/>
      <c r="F228" s="240" t="s">
        <v>350</v>
      </c>
      <c r="G228" s="238"/>
      <c r="H228" s="241">
        <v>7.4400000000000004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7" t="s">
        <v>147</v>
      </c>
      <c r="AU228" s="247" t="s">
        <v>85</v>
      </c>
      <c r="AV228" s="13" t="s">
        <v>85</v>
      </c>
      <c r="AW228" s="13" t="s">
        <v>4</v>
      </c>
      <c r="AX228" s="13" t="s">
        <v>82</v>
      </c>
      <c r="AY228" s="247" t="s">
        <v>139</v>
      </c>
    </row>
    <row r="229" s="2" customFormat="1" ht="21.75" customHeight="1">
      <c r="A229" s="39"/>
      <c r="B229" s="40"/>
      <c r="C229" s="220" t="s">
        <v>385</v>
      </c>
      <c r="D229" s="220" t="s">
        <v>140</v>
      </c>
      <c r="E229" s="221" t="s">
        <v>352</v>
      </c>
      <c r="F229" s="222" t="s">
        <v>353</v>
      </c>
      <c r="G229" s="223" t="s">
        <v>180</v>
      </c>
      <c r="H229" s="224">
        <v>35</v>
      </c>
      <c r="I229" s="225"/>
      <c r="J229" s="226">
        <f>ROUND(I229*H229,2)</f>
        <v>0</v>
      </c>
      <c r="K229" s="222" t="s">
        <v>156</v>
      </c>
      <c r="L229" s="45"/>
      <c r="M229" s="227" t="s">
        <v>19</v>
      </c>
      <c r="N229" s="228" t="s">
        <v>45</v>
      </c>
      <c r="O229" s="85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1" t="s">
        <v>233</v>
      </c>
      <c r="AT229" s="231" t="s">
        <v>140</v>
      </c>
      <c r="AU229" s="231" t="s">
        <v>85</v>
      </c>
      <c r="AY229" s="18" t="s">
        <v>139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82</v>
      </c>
      <c r="BK229" s="232">
        <f>ROUND(I229*H229,2)</f>
        <v>0</v>
      </c>
      <c r="BL229" s="18" t="s">
        <v>233</v>
      </c>
      <c r="BM229" s="231" t="s">
        <v>1029</v>
      </c>
    </row>
    <row r="230" s="2" customFormat="1">
      <c r="A230" s="39"/>
      <c r="B230" s="40"/>
      <c r="C230" s="41"/>
      <c r="D230" s="233" t="s">
        <v>146</v>
      </c>
      <c r="E230" s="41"/>
      <c r="F230" s="234" t="s">
        <v>355</v>
      </c>
      <c r="G230" s="41"/>
      <c r="H230" s="41"/>
      <c r="I230" s="137"/>
      <c r="J230" s="41"/>
      <c r="K230" s="41"/>
      <c r="L230" s="45"/>
      <c r="M230" s="235"/>
      <c r="N230" s="236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146</v>
      </c>
      <c r="AU230" s="18" t="s">
        <v>85</v>
      </c>
    </row>
    <row r="231" s="13" customFormat="1">
      <c r="A231" s="13"/>
      <c r="B231" s="237"/>
      <c r="C231" s="238"/>
      <c r="D231" s="233" t="s">
        <v>147</v>
      </c>
      <c r="E231" s="239" t="s">
        <v>19</v>
      </c>
      <c r="F231" s="240" t="s">
        <v>1030</v>
      </c>
      <c r="G231" s="238"/>
      <c r="H231" s="241">
        <v>35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147</v>
      </c>
      <c r="AU231" s="247" t="s">
        <v>85</v>
      </c>
      <c r="AV231" s="13" t="s">
        <v>85</v>
      </c>
      <c r="AW231" s="13" t="s">
        <v>34</v>
      </c>
      <c r="AX231" s="13" t="s">
        <v>82</v>
      </c>
      <c r="AY231" s="247" t="s">
        <v>139</v>
      </c>
    </row>
    <row r="232" s="2" customFormat="1" ht="16.5" customHeight="1">
      <c r="A232" s="39"/>
      <c r="B232" s="40"/>
      <c r="C232" s="250" t="s">
        <v>389</v>
      </c>
      <c r="D232" s="250" t="s">
        <v>161</v>
      </c>
      <c r="E232" s="251" t="s">
        <v>358</v>
      </c>
      <c r="F232" s="252" t="s">
        <v>359</v>
      </c>
      <c r="G232" s="253" t="s">
        <v>346</v>
      </c>
      <c r="H232" s="254">
        <v>44.100000000000001</v>
      </c>
      <c r="I232" s="255"/>
      <c r="J232" s="256">
        <f>ROUND(I232*H232,2)</f>
        <v>0</v>
      </c>
      <c r="K232" s="252" t="s">
        <v>156</v>
      </c>
      <c r="L232" s="257"/>
      <c r="M232" s="258" t="s">
        <v>19</v>
      </c>
      <c r="N232" s="259" t="s">
        <v>45</v>
      </c>
      <c r="O232" s="85"/>
      <c r="P232" s="229">
        <f>O232*H232</f>
        <v>0</v>
      </c>
      <c r="Q232" s="229">
        <v>0.001</v>
      </c>
      <c r="R232" s="229">
        <f>Q232*H232</f>
        <v>0.0441</v>
      </c>
      <c r="S232" s="229">
        <v>0</v>
      </c>
      <c r="T232" s="23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1" t="s">
        <v>347</v>
      </c>
      <c r="AT232" s="231" t="s">
        <v>161</v>
      </c>
      <c r="AU232" s="231" t="s">
        <v>85</v>
      </c>
      <c r="AY232" s="18" t="s">
        <v>139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8" t="s">
        <v>82</v>
      </c>
      <c r="BK232" s="232">
        <f>ROUND(I232*H232,2)</f>
        <v>0</v>
      </c>
      <c r="BL232" s="18" t="s">
        <v>233</v>
      </c>
      <c r="BM232" s="231" t="s">
        <v>1031</v>
      </c>
    </row>
    <row r="233" s="2" customFormat="1">
      <c r="A233" s="39"/>
      <c r="B233" s="40"/>
      <c r="C233" s="41"/>
      <c r="D233" s="233" t="s">
        <v>146</v>
      </c>
      <c r="E233" s="41"/>
      <c r="F233" s="234" t="s">
        <v>359</v>
      </c>
      <c r="G233" s="41"/>
      <c r="H233" s="41"/>
      <c r="I233" s="137"/>
      <c r="J233" s="41"/>
      <c r="K233" s="41"/>
      <c r="L233" s="45"/>
      <c r="M233" s="235"/>
      <c r="N233" s="236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146</v>
      </c>
      <c r="AU233" s="18" t="s">
        <v>85</v>
      </c>
    </row>
    <row r="234" s="2" customFormat="1">
      <c r="A234" s="39"/>
      <c r="B234" s="40"/>
      <c r="C234" s="41"/>
      <c r="D234" s="233" t="s">
        <v>196</v>
      </c>
      <c r="E234" s="41"/>
      <c r="F234" s="260" t="s">
        <v>361</v>
      </c>
      <c r="G234" s="41"/>
      <c r="H234" s="41"/>
      <c r="I234" s="137"/>
      <c r="J234" s="41"/>
      <c r="K234" s="41"/>
      <c r="L234" s="45"/>
      <c r="M234" s="235"/>
      <c r="N234" s="236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196</v>
      </c>
      <c r="AU234" s="18" t="s">
        <v>85</v>
      </c>
    </row>
    <row r="235" s="13" customFormat="1">
      <c r="A235" s="13"/>
      <c r="B235" s="237"/>
      <c r="C235" s="238"/>
      <c r="D235" s="233" t="s">
        <v>147</v>
      </c>
      <c r="E235" s="239" t="s">
        <v>19</v>
      </c>
      <c r="F235" s="240" t="s">
        <v>1032</v>
      </c>
      <c r="G235" s="238"/>
      <c r="H235" s="241">
        <v>36.75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147</v>
      </c>
      <c r="AU235" s="247" t="s">
        <v>85</v>
      </c>
      <c r="AV235" s="13" t="s">
        <v>85</v>
      </c>
      <c r="AW235" s="13" t="s">
        <v>34</v>
      </c>
      <c r="AX235" s="13" t="s">
        <v>82</v>
      </c>
      <c r="AY235" s="247" t="s">
        <v>139</v>
      </c>
    </row>
    <row r="236" s="13" customFormat="1">
      <c r="A236" s="13"/>
      <c r="B236" s="237"/>
      <c r="C236" s="238"/>
      <c r="D236" s="233" t="s">
        <v>147</v>
      </c>
      <c r="E236" s="238"/>
      <c r="F236" s="240" t="s">
        <v>1033</v>
      </c>
      <c r="G236" s="238"/>
      <c r="H236" s="241">
        <v>44.100000000000001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7" t="s">
        <v>147</v>
      </c>
      <c r="AU236" s="247" t="s">
        <v>85</v>
      </c>
      <c r="AV236" s="13" t="s">
        <v>85</v>
      </c>
      <c r="AW236" s="13" t="s">
        <v>4</v>
      </c>
      <c r="AX236" s="13" t="s">
        <v>82</v>
      </c>
      <c r="AY236" s="247" t="s">
        <v>139</v>
      </c>
    </row>
    <row r="237" s="2" customFormat="1" ht="16.5" customHeight="1">
      <c r="A237" s="39"/>
      <c r="B237" s="40"/>
      <c r="C237" s="220" t="s">
        <v>394</v>
      </c>
      <c r="D237" s="220" t="s">
        <v>140</v>
      </c>
      <c r="E237" s="221" t="s">
        <v>365</v>
      </c>
      <c r="F237" s="222" t="s">
        <v>366</v>
      </c>
      <c r="G237" s="223" t="s">
        <v>155</v>
      </c>
      <c r="H237" s="224">
        <v>5</v>
      </c>
      <c r="I237" s="225"/>
      <c r="J237" s="226">
        <f>ROUND(I237*H237,2)</f>
        <v>0</v>
      </c>
      <c r="K237" s="222" t="s">
        <v>156</v>
      </c>
      <c r="L237" s="45"/>
      <c r="M237" s="227" t="s">
        <v>19</v>
      </c>
      <c r="N237" s="228" t="s">
        <v>45</v>
      </c>
      <c r="O237" s="85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1" t="s">
        <v>144</v>
      </c>
      <c r="AT237" s="231" t="s">
        <v>140</v>
      </c>
      <c r="AU237" s="231" t="s">
        <v>85</v>
      </c>
      <c r="AY237" s="18" t="s">
        <v>139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8" t="s">
        <v>82</v>
      </c>
      <c r="BK237" s="232">
        <f>ROUND(I237*H237,2)</f>
        <v>0</v>
      </c>
      <c r="BL237" s="18" t="s">
        <v>144</v>
      </c>
      <c r="BM237" s="231" t="s">
        <v>1034</v>
      </c>
    </row>
    <row r="238" s="2" customFormat="1">
      <c r="A238" s="39"/>
      <c r="B238" s="40"/>
      <c r="C238" s="41"/>
      <c r="D238" s="233" t="s">
        <v>146</v>
      </c>
      <c r="E238" s="41"/>
      <c r="F238" s="234" t="s">
        <v>368</v>
      </c>
      <c r="G238" s="41"/>
      <c r="H238" s="41"/>
      <c r="I238" s="137"/>
      <c r="J238" s="41"/>
      <c r="K238" s="41"/>
      <c r="L238" s="45"/>
      <c r="M238" s="235"/>
      <c r="N238" s="236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146</v>
      </c>
      <c r="AU238" s="18" t="s">
        <v>85</v>
      </c>
    </row>
    <row r="239" s="2" customFormat="1">
      <c r="A239" s="39"/>
      <c r="B239" s="40"/>
      <c r="C239" s="41"/>
      <c r="D239" s="233" t="s">
        <v>183</v>
      </c>
      <c r="E239" s="41"/>
      <c r="F239" s="260" t="s">
        <v>369</v>
      </c>
      <c r="G239" s="41"/>
      <c r="H239" s="41"/>
      <c r="I239" s="137"/>
      <c r="J239" s="41"/>
      <c r="K239" s="41"/>
      <c r="L239" s="45"/>
      <c r="M239" s="235"/>
      <c r="N239" s="236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183</v>
      </c>
      <c r="AU239" s="18" t="s">
        <v>85</v>
      </c>
    </row>
    <row r="240" s="2" customFormat="1" ht="16.5" customHeight="1">
      <c r="A240" s="39"/>
      <c r="B240" s="40"/>
      <c r="C240" s="250" t="s">
        <v>399</v>
      </c>
      <c r="D240" s="250" t="s">
        <v>161</v>
      </c>
      <c r="E240" s="251" t="s">
        <v>371</v>
      </c>
      <c r="F240" s="252" t="s">
        <v>372</v>
      </c>
      <c r="G240" s="253" t="s">
        <v>155</v>
      </c>
      <c r="H240" s="254">
        <v>5</v>
      </c>
      <c r="I240" s="255"/>
      <c r="J240" s="256">
        <f>ROUND(I240*H240,2)</f>
        <v>0</v>
      </c>
      <c r="K240" s="252" t="s">
        <v>156</v>
      </c>
      <c r="L240" s="257"/>
      <c r="M240" s="258" t="s">
        <v>19</v>
      </c>
      <c r="N240" s="259" t="s">
        <v>45</v>
      </c>
      <c r="O240" s="85"/>
      <c r="P240" s="229">
        <f>O240*H240</f>
        <v>0</v>
      </c>
      <c r="Q240" s="229">
        <v>0.00016000000000000001</v>
      </c>
      <c r="R240" s="229">
        <f>Q240*H240</f>
        <v>0.00080000000000000004</v>
      </c>
      <c r="S240" s="229">
        <v>0</v>
      </c>
      <c r="T240" s="230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1" t="s">
        <v>347</v>
      </c>
      <c r="AT240" s="231" t="s">
        <v>161</v>
      </c>
      <c r="AU240" s="231" t="s">
        <v>85</v>
      </c>
      <c r="AY240" s="18" t="s">
        <v>139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8" t="s">
        <v>82</v>
      </c>
      <c r="BK240" s="232">
        <f>ROUND(I240*H240,2)</f>
        <v>0</v>
      </c>
      <c r="BL240" s="18" t="s">
        <v>233</v>
      </c>
      <c r="BM240" s="231" t="s">
        <v>1035</v>
      </c>
    </row>
    <row r="241" s="2" customFormat="1">
      <c r="A241" s="39"/>
      <c r="B241" s="40"/>
      <c r="C241" s="41"/>
      <c r="D241" s="233" t="s">
        <v>146</v>
      </c>
      <c r="E241" s="41"/>
      <c r="F241" s="234" t="s">
        <v>372</v>
      </c>
      <c r="G241" s="41"/>
      <c r="H241" s="41"/>
      <c r="I241" s="137"/>
      <c r="J241" s="41"/>
      <c r="K241" s="41"/>
      <c r="L241" s="45"/>
      <c r="M241" s="235"/>
      <c r="N241" s="236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146</v>
      </c>
      <c r="AU241" s="18" t="s">
        <v>85</v>
      </c>
    </row>
    <row r="242" s="13" customFormat="1">
      <c r="A242" s="13"/>
      <c r="B242" s="237"/>
      <c r="C242" s="238"/>
      <c r="D242" s="233" t="s">
        <v>147</v>
      </c>
      <c r="E242" s="239" t="s">
        <v>19</v>
      </c>
      <c r="F242" s="240" t="s">
        <v>1036</v>
      </c>
      <c r="G242" s="238"/>
      <c r="H242" s="241">
        <v>5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147</v>
      </c>
      <c r="AU242" s="247" t="s">
        <v>85</v>
      </c>
      <c r="AV242" s="13" t="s">
        <v>85</v>
      </c>
      <c r="AW242" s="13" t="s">
        <v>34</v>
      </c>
      <c r="AX242" s="13" t="s">
        <v>82</v>
      </c>
      <c r="AY242" s="247" t="s">
        <v>139</v>
      </c>
    </row>
    <row r="243" s="2" customFormat="1" ht="16.5" customHeight="1">
      <c r="A243" s="39"/>
      <c r="B243" s="40"/>
      <c r="C243" s="220" t="s">
        <v>404</v>
      </c>
      <c r="D243" s="220" t="s">
        <v>140</v>
      </c>
      <c r="E243" s="221" t="s">
        <v>376</v>
      </c>
      <c r="F243" s="222" t="s">
        <v>377</v>
      </c>
      <c r="G243" s="223" t="s">
        <v>155</v>
      </c>
      <c r="H243" s="224">
        <v>22</v>
      </c>
      <c r="I243" s="225"/>
      <c r="J243" s="226">
        <f>ROUND(I243*H243,2)</f>
        <v>0</v>
      </c>
      <c r="K243" s="222" t="s">
        <v>156</v>
      </c>
      <c r="L243" s="45"/>
      <c r="M243" s="227" t="s">
        <v>19</v>
      </c>
      <c r="N243" s="228" t="s">
        <v>45</v>
      </c>
      <c r="O243" s="85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144</v>
      </c>
      <c r="AT243" s="231" t="s">
        <v>140</v>
      </c>
      <c r="AU243" s="231" t="s">
        <v>85</v>
      </c>
      <c r="AY243" s="18" t="s">
        <v>139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82</v>
      </c>
      <c r="BK243" s="232">
        <f>ROUND(I243*H243,2)</f>
        <v>0</v>
      </c>
      <c r="BL243" s="18" t="s">
        <v>144</v>
      </c>
      <c r="BM243" s="231" t="s">
        <v>1037</v>
      </c>
    </row>
    <row r="244" s="2" customFormat="1">
      <c r="A244" s="39"/>
      <c r="B244" s="40"/>
      <c r="C244" s="41"/>
      <c r="D244" s="233" t="s">
        <v>146</v>
      </c>
      <c r="E244" s="41"/>
      <c r="F244" s="234" t="s">
        <v>379</v>
      </c>
      <c r="G244" s="41"/>
      <c r="H244" s="41"/>
      <c r="I244" s="137"/>
      <c r="J244" s="41"/>
      <c r="K244" s="41"/>
      <c r="L244" s="45"/>
      <c r="M244" s="235"/>
      <c r="N244" s="236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146</v>
      </c>
      <c r="AU244" s="18" t="s">
        <v>85</v>
      </c>
    </row>
    <row r="245" s="2" customFormat="1">
      <c r="A245" s="39"/>
      <c r="B245" s="40"/>
      <c r="C245" s="41"/>
      <c r="D245" s="233" t="s">
        <v>183</v>
      </c>
      <c r="E245" s="41"/>
      <c r="F245" s="260" t="s">
        <v>369</v>
      </c>
      <c r="G245" s="41"/>
      <c r="H245" s="41"/>
      <c r="I245" s="137"/>
      <c r="J245" s="41"/>
      <c r="K245" s="41"/>
      <c r="L245" s="45"/>
      <c r="M245" s="235"/>
      <c r="N245" s="236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183</v>
      </c>
      <c r="AU245" s="18" t="s">
        <v>85</v>
      </c>
    </row>
    <row r="246" s="2" customFormat="1" ht="21.75" customHeight="1">
      <c r="A246" s="39"/>
      <c r="B246" s="40"/>
      <c r="C246" s="250" t="s">
        <v>410</v>
      </c>
      <c r="D246" s="250" t="s">
        <v>161</v>
      </c>
      <c r="E246" s="251" t="s">
        <v>381</v>
      </c>
      <c r="F246" s="252" t="s">
        <v>382</v>
      </c>
      <c r="G246" s="253" t="s">
        <v>155</v>
      </c>
      <c r="H246" s="254">
        <v>12</v>
      </c>
      <c r="I246" s="255"/>
      <c r="J246" s="256">
        <f>ROUND(I246*H246,2)</f>
        <v>0</v>
      </c>
      <c r="K246" s="252" t="s">
        <v>156</v>
      </c>
      <c r="L246" s="257"/>
      <c r="M246" s="258" t="s">
        <v>19</v>
      </c>
      <c r="N246" s="259" t="s">
        <v>45</v>
      </c>
      <c r="O246" s="85"/>
      <c r="P246" s="229">
        <f>O246*H246</f>
        <v>0</v>
      </c>
      <c r="Q246" s="229">
        <v>0.00025999999999999998</v>
      </c>
      <c r="R246" s="229">
        <f>Q246*H246</f>
        <v>0.0031199999999999995</v>
      </c>
      <c r="S246" s="229">
        <v>0</v>
      </c>
      <c r="T246" s="23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1" t="s">
        <v>347</v>
      </c>
      <c r="AT246" s="231" t="s">
        <v>161</v>
      </c>
      <c r="AU246" s="231" t="s">
        <v>85</v>
      </c>
      <c r="AY246" s="18" t="s">
        <v>139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8" t="s">
        <v>82</v>
      </c>
      <c r="BK246" s="232">
        <f>ROUND(I246*H246,2)</f>
        <v>0</v>
      </c>
      <c r="BL246" s="18" t="s">
        <v>233</v>
      </c>
      <c r="BM246" s="231" t="s">
        <v>1038</v>
      </c>
    </row>
    <row r="247" s="2" customFormat="1">
      <c r="A247" s="39"/>
      <c r="B247" s="40"/>
      <c r="C247" s="41"/>
      <c r="D247" s="233" t="s">
        <v>146</v>
      </c>
      <c r="E247" s="41"/>
      <c r="F247" s="234" t="s">
        <v>382</v>
      </c>
      <c r="G247" s="41"/>
      <c r="H247" s="41"/>
      <c r="I247" s="137"/>
      <c r="J247" s="41"/>
      <c r="K247" s="41"/>
      <c r="L247" s="45"/>
      <c r="M247" s="235"/>
      <c r="N247" s="236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146</v>
      </c>
      <c r="AU247" s="18" t="s">
        <v>85</v>
      </c>
    </row>
    <row r="248" s="13" customFormat="1">
      <c r="A248" s="13"/>
      <c r="B248" s="237"/>
      <c r="C248" s="238"/>
      <c r="D248" s="233" t="s">
        <v>147</v>
      </c>
      <c r="E248" s="239" t="s">
        <v>19</v>
      </c>
      <c r="F248" s="240" t="s">
        <v>216</v>
      </c>
      <c r="G248" s="238"/>
      <c r="H248" s="241">
        <v>12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147</v>
      </c>
      <c r="AU248" s="247" t="s">
        <v>85</v>
      </c>
      <c r="AV248" s="13" t="s">
        <v>85</v>
      </c>
      <c r="AW248" s="13" t="s">
        <v>34</v>
      </c>
      <c r="AX248" s="13" t="s">
        <v>82</v>
      </c>
      <c r="AY248" s="247" t="s">
        <v>139</v>
      </c>
    </row>
    <row r="249" s="2" customFormat="1" ht="21.75" customHeight="1">
      <c r="A249" s="39"/>
      <c r="B249" s="40"/>
      <c r="C249" s="250" t="s">
        <v>415</v>
      </c>
      <c r="D249" s="250" t="s">
        <v>161</v>
      </c>
      <c r="E249" s="251" t="s">
        <v>386</v>
      </c>
      <c r="F249" s="252" t="s">
        <v>387</v>
      </c>
      <c r="G249" s="253" t="s">
        <v>155</v>
      </c>
      <c r="H249" s="254">
        <v>10</v>
      </c>
      <c r="I249" s="255"/>
      <c r="J249" s="256">
        <f>ROUND(I249*H249,2)</f>
        <v>0</v>
      </c>
      <c r="K249" s="252" t="s">
        <v>156</v>
      </c>
      <c r="L249" s="257"/>
      <c r="M249" s="258" t="s">
        <v>19</v>
      </c>
      <c r="N249" s="259" t="s">
        <v>45</v>
      </c>
      <c r="O249" s="85"/>
      <c r="P249" s="229">
        <f>O249*H249</f>
        <v>0</v>
      </c>
      <c r="Q249" s="229">
        <v>0.00069999999999999999</v>
      </c>
      <c r="R249" s="229">
        <f>Q249*H249</f>
        <v>0.0070000000000000001</v>
      </c>
      <c r="S249" s="229">
        <v>0</v>
      </c>
      <c r="T249" s="23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1" t="s">
        <v>347</v>
      </c>
      <c r="AT249" s="231" t="s">
        <v>161</v>
      </c>
      <c r="AU249" s="231" t="s">
        <v>85</v>
      </c>
      <c r="AY249" s="18" t="s">
        <v>139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82</v>
      </c>
      <c r="BK249" s="232">
        <f>ROUND(I249*H249,2)</f>
        <v>0</v>
      </c>
      <c r="BL249" s="18" t="s">
        <v>233</v>
      </c>
      <c r="BM249" s="231" t="s">
        <v>1039</v>
      </c>
    </row>
    <row r="250" s="2" customFormat="1">
      <c r="A250" s="39"/>
      <c r="B250" s="40"/>
      <c r="C250" s="41"/>
      <c r="D250" s="233" t="s">
        <v>146</v>
      </c>
      <c r="E250" s="41"/>
      <c r="F250" s="234" t="s">
        <v>387</v>
      </c>
      <c r="G250" s="41"/>
      <c r="H250" s="41"/>
      <c r="I250" s="137"/>
      <c r="J250" s="41"/>
      <c r="K250" s="41"/>
      <c r="L250" s="45"/>
      <c r="M250" s="235"/>
      <c r="N250" s="236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146</v>
      </c>
      <c r="AU250" s="18" t="s">
        <v>85</v>
      </c>
    </row>
    <row r="251" s="13" customFormat="1">
      <c r="A251" s="13"/>
      <c r="B251" s="237"/>
      <c r="C251" s="238"/>
      <c r="D251" s="233" t="s">
        <v>147</v>
      </c>
      <c r="E251" s="239" t="s">
        <v>19</v>
      </c>
      <c r="F251" s="240" t="s">
        <v>205</v>
      </c>
      <c r="G251" s="238"/>
      <c r="H251" s="241">
        <v>10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147</v>
      </c>
      <c r="AU251" s="247" t="s">
        <v>85</v>
      </c>
      <c r="AV251" s="13" t="s">
        <v>85</v>
      </c>
      <c r="AW251" s="13" t="s">
        <v>34</v>
      </c>
      <c r="AX251" s="13" t="s">
        <v>82</v>
      </c>
      <c r="AY251" s="247" t="s">
        <v>139</v>
      </c>
    </row>
    <row r="252" s="2" customFormat="1" ht="16.5" customHeight="1">
      <c r="A252" s="39"/>
      <c r="B252" s="40"/>
      <c r="C252" s="220" t="s">
        <v>384</v>
      </c>
      <c r="D252" s="220" t="s">
        <v>140</v>
      </c>
      <c r="E252" s="221" t="s">
        <v>400</v>
      </c>
      <c r="F252" s="222" t="s">
        <v>401</v>
      </c>
      <c r="G252" s="223" t="s">
        <v>180</v>
      </c>
      <c r="H252" s="224">
        <v>2800</v>
      </c>
      <c r="I252" s="225"/>
      <c r="J252" s="226">
        <f>ROUND(I252*H252,2)</f>
        <v>0</v>
      </c>
      <c r="K252" s="222" t="s">
        <v>156</v>
      </c>
      <c r="L252" s="45"/>
      <c r="M252" s="227" t="s">
        <v>19</v>
      </c>
      <c r="N252" s="228" t="s">
        <v>45</v>
      </c>
      <c r="O252" s="85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1" t="s">
        <v>233</v>
      </c>
      <c r="AT252" s="231" t="s">
        <v>140</v>
      </c>
      <c r="AU252" s="231" t="s">
        <v>85</v>
      </c>
      <c r="AY252" s="18" t="s">
        <v>139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8" t="s">
        <v>82</v>
      </c>
      <c r="BK252" s="232">
        <f>ROUND(I252*H252,2)</f>
        <v>0</v>
      </c>
      <c r="BL252" s="18" t="s">
        <v>233</v>
      </c>
      <c r="BM252" s="231" t="s">
        <v>402</v>
      </c>
    </row>
    <row r="253" s="2" customFormat="1">
      <c r="A253" s="39"/>
      <c r="B253" s="40"/>
      <c r="C253" s="41"/>
      <c r="D253" s="233" t="s">
        <v>146</v>
      </c>
      <c r="E253" s="41"/>
      <c r="F253" s="234" t="s">
        <v>403</v>
      </c>
      <c r="G253" s="41"/>
      <c r="H253" s="41"/>
      <c r="I253" s="137"/>
      <c r="J253" s="41"/>
      <c r="K253" s="41"/>
      <c r="L253" s="45"/>
      <c r="M253" s="235"/>
      <c r="N253" s="236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146</v>
      </c>
      <c r="AU253" s="18" t="s">
        <v>85</v>
      </c>
    </row>
    <row r="254" s="2" customFormat="1" ht="21.75" customHeight="1">
      <c r="A254" s="39"/>
      <c r="B254" s="40"/>
      <c r="C254" s="250" t="s">
        <v>425</v>
      </c>
      <c r="D254" s="250" t="s">
        <v>161</v>
      </c>
      <c r="E254" s="251" t="s">
        <v>405</v>
      </c>
      <c r="F254" s="252" t="s">
        <v>406</v>
      </c>
      <c r="G254" s="253" t="s">
        <v>180</v>
      </c>
      <c r="H254" s="254">
        <v>3220</v>
      </c>
      <c r="I254" s="255"/>
      <c r="J254" s="256">
        <f>ROUND(I254*H254,2)</f>
        <v>0</v>
      </c>
      <c r="K254" s="252" t="s">
        <v>19</v>
      </c>
      <c r="L254" s="257"/>
      <c r="M254" s="258" t="s">
        <v>19</v>
      </c>
      <c r="N254" s="259" t="s">
        <v>45</v>
      </c>
      <c r="O254" s="85"/>
      <c r="P254" s="229">
        <f>O254*H254</f>
        <v>0</v>
      </c>
      <c r="Q254" s="229">
        <v>0.00019000000000000001</v>
      </c>
      <c r="R254" s="229">
        <f>Q254*H254</f>
        <v>0.61180000000000001</v>
      </c>
      <c r="S254" s="229">
        <v>0</v>
      </c>
      <c r="T254" s="23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1" t="s">
        <v>284</v>
      </c>
      <c r="AT254" s="231" t="s">
        <v>161</v>
      </c>
      <c r="AU254" s="231" t="s">
        <v>85</v>
      </c>
      <c r="AY254" s="18" t="s">
        <v>139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82</v>
      </c>
      <c r="BK254" s="232">
        <f>ROUND(I254*H254,2)</f>
        <v>0</v>
      </c>
      <c r="BL254" s="18" t="s">
        <v>284</v>
      </c>
      <c r="BM254" s="231" t="s">
        <v>407</v>
      </c>
    </row>
    <row r="255" s="2" customFormat="1">
      <c r="A255" s="39"/>
      <c r="B255" s="40"/>
      <c r="C255" s="41"/>
      <c r="D255" s="233" t="s">
        <v>146</v>
      </c>
      <c r="E255" s="41"/>
      <c r="F255" s="234" t="s">
        <v>406</v>
      </c>
      <c r="G255" s="41"/>
      <c r="H255" s="41"/>
      <c r="I255" s="137"/>
      <c r="J255" s="41"/>
      <c r="K255" s="41"/>
      <c r="L255" s="45"/>
      <c r="M255" s="235"/>
      <c r="N255" s="236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146</v>
      </c>
      <c r="AU255" s="18" t="s">
        <v>85</v>
      </c>
    </row>
    <row r="256" s="13" customFormat="1">
      <c r="A256" s="13"/>
      <c r="B256" s="237"/>
      <c r="C256" s="238"/>
      <c r="D256" s="233" t="s">
        <v>147</v>
      </c>
      <c r="E256" s="239" t="s">
        <v>19</v>
      </c>
      <c r="F256" s="240" t="s">
        <v>1040</v>
      </c>
      <c r="G256" s="238"/>
      <c r="H256" s="241">
        <v>2800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147</v>
      </c>
      <c r="AU256" s="247" t="s">
        <v>85</v>
      </c>
      <c r="AV256" s="13" t="s">
        <v>85</v>
      </c>
      <c r="AW256" s="13" t="s">
        <v>34</v>
      </c>
      <c r="AX256" s="13" t="s">
        <v>82</v>
      </c>
      <c r="AY256" s="247" t="s">
        <v>139</v>
      </c>
    </row>
    <row r="257" s="13" customFormat="1">
      <c r="A257" s="13"/>
      <c r="B257" s="237"/>
      <c r="C257" s="238"/>
      <c r="D257" s="233" t="s">
        <v>147</v>
      </c>
      <c r="E257" s="238"/>
      <c r="F257" s="240" t="s">
        <v>1041</v>
      </c>
      <c r="G257" s="238"/>
      <c r="H257" s="241">
        <v>3220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147</v>
      </c>
      <c r="AU257" s="247" t="s">
        <v>85</v>
      </c>
      <c r="AV257" s="13" t="s">
        <v>85</v>
      </c>
      <c r="AW257" s="13" t="s">
        <v>4</v>
      </c>
      <c r="AX257" s="13" t="s">
        <v>82</v>
      </c>
      <c r="AY257" s="247" t="s">
        <v>139</v>
      </c>
    </row>
    <row r="258" s="2" customFormat="1" ht="21.75" customHeight="1">
      <c r="A258" s="39"/>
      <c r="B258" s="40"/>
      <c r="C258" s="220" t="s">
        <v>431</v>
      </c>
      <c r="D258" s="220" t="s">
        <v>140</v>
      </c>
      <c r="E258" s="221" t="s">
        <v>421</v>
      </c>
      <c r="F258" s="222" t="s">
        <v>422</v>
      </c>
      <c r="G258" s="223" t="s">
        <v>180</v>
      </c>
      <c r="H258" s="224">
        <v>120</v>
      </c>
      <c r="I258" s="225"/>
      <c r="J258" s="226">
        <f>ROUND(I258*H258,2)</f>
        <v>0</v>
      </c>
      <c r="K258" s="222" t="s">
        <v>156</v>
      </c>
      <c r="L258" s="45"/>
      <c r="M258" s="227" t="s">
        <v>19</v>
      </c>
      <c r="N258" s="228" t="s">
        <v>45</v>
      </c>
      <c r="O258" s="85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1" t="s">
        <v>233</v>
      </c>
      <c r="AT258" s="231" t="s">
        <v>140</v>
      </c>
      <c r="AU258" s="231" t="s">
        <v>85</v>
      </c>
      <c r="AY258" s="18" t="s">
        <v>139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82</v>
      </c>
      <c r="BK258" s="232">
        <f>ROUND(I258*H258,2)</f>
        <v>0</v>
      </c>
      <c r="BL258" s="18" t="s">
        <v>233</v>
      </c>
      <c r="BM258" s="231" t="s">
        <v>423</v>
      </c>
    </row>
    <row r="259" s="2" customFormat="1">
      <c r="A259" s="39"/>
      <c r="B259" s="40"/>
      <c r="C259" s="41"/>
      <c r="D259" s="233" t="s">
        <v>146</v>
      </c>
      <c r="E259" s="41"/>
      <c r="F259" s="234" t="s">
        <v>424</v>
      </c>
      <c r="G259" s="41"/>
      <c r="H259" s="41"/>
      <c r="I259" s="137"/>
      <c r="J259" s="41"/>
      <c r="K259" s="41"/>
      <c r="L259" s="45"/>
      <c r="M259" s="235"/>
      <c r="N259" s="236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146</v>
      </c>
      <c r="AU259" s="18" t="s">
        <v>85</v>
      </c>
    </row>
    <row r="260" s="2" customFormat="1" ht="16.5" customHeight="1">
      <c r="A260" s="39"/>
      <c r="B260" s="40"/>
      <c r="C260" s="250" t="s">
        <v>440</v>
      </c>
      <c r="D260" s="250" t="s">
        <v>161</v>
      </c>
      <c r="E260" s="251" t="s">
        <v>426</v>
      </c>
      <c r="F260" s="252" t="s">
        <v>427</v>
      </c>
      <c r="G260" s="253" t="s">
        <v>180</v>
      </c>
      <c r="H260" s="254">
        <v>23</v>
      </c>
      <c r="I260" s="255"/>
      <c r="J260" s="256">
        <f>ROUND(I260*H260,2)</f>
        <v>0</v>
      </c>
      <c r="K260" s="252" t="s">
        <v>19</v>
      </c>
      <c r="L260" s="257"/>
      <c r="M260" s="258" t="s">
        <v>19</v>
      </c>
      <c r="N260" s="259" t="s">
        <v>45</v>
      </c>
      <c r="O260" s="85"/>
      <c r="P260" s="229">
        <f>O260*H260</f>
        <v>0</v>
      </c>
      <c r="Q260" s="229">
        <v>4.0000000000000003E-05</v>
      </c>
      <c r="R260" s="229">
        <f>Q260*H260</f>
        <v>0.00092000000000000003</v>
      </c>
      <c r="S260" s="229">
        <v>0</v>
      </c>
      <c r="T260" s="23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1" t="s">
        <v>284</v>
      </c>
      <c r="AT260" s="231" t="s">
        <v>161</v>
      </c>
      <c r="AU260" s="231" t="s">
        <v>85</v>
      </c>
      <c r="AY260" s="18" t="s">
        <v>139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8" t="s">
        <v>82</v>
      </c>
      <c r="BK260" s="232">
        <f>ROUND(I260*H260,2)</f>
        <v>0</v>
      </c>
      <c r="BL260" s="18" t="s">
        <v>284</v>
      </c>
      <c r="BM260" s="231" t="s">
        <v>1042</v>
      </c>
    </row>
    <row r="261" s="2" customFormat="1">
      <c r="A261" s="39"/>
      <c r="B261" s="40"/>
      <c r="C261" s="41"/>
      <c r="D261" s="233" t="s">
        <v>146</v>
      </c>
      <c r="E261" s="41"/>
      <c r="F261" s="234" t="s">
        <v>427</v>
      </c>
      <c r="G261" s="41"/>
      <c r="H261" s="41"/>
      <c r="I261" s="137"/>
      <c r="J261" s="41"/>
      <c r="K261" s="41"/>
      <c r="L261" s="45"/>
      <c r="M261" s="235"/>
      <c r="N261" s="236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146</v>
      </c>
      <c r="AU261" s="18" t="s">
        <v>85</v>
      </c>
    </row>
    <row r="262" s="13" customFormat="1">
      <c r="A262" s="13"/>
      <c r="B262" s="237"/>
      <c r="C262" s="238"/>
      <c r="D262" s="233" t="s">
        <v>147</v>
      </c>
      <c r="E262" s="239" t="s">
        <v>19</v>
      </c>
      <c r="F262" s="240" t="s">
        <v>1043</v>
      </c>
      <c r="G262" s="238"/>
      <c r="H262" s="241">
        <v>20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7" t="s">
        <v>147</v>
      </c>
      <c r="AU262" s="247" t="s">
        <v>85</v>
      </c>
      <c r="AV262" s="13" t="s">
        <v>85</v>
      </c>
      <c r="AW262" s="13" t="s">
        <v>34</v>
      </c>
      <c r="AX262" s="13" t="s">
        <v>82</v>
      </c>
      <c r="AY262" s="247" t="s">
        <v>139</v>
      </c>
    </row>
    <row r="263" s="13" customFormat="1">
      <c r="A263" s="13"/>
      <c r="B263" s="237"/>
      <c r="C263" s="238"/>
      <c r="D263" s="233" t="s">
        <v>147</v>
      </c>
      <c r="E263" s="238"/>
      <c r="F263" s="240" t="s">
        <v>300</v>
      </c>
      <c r="G263" s="238"/>
      <c r="H263" s="241">
        <v>23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147</v>
      </c>
      <c r="AU263" s="247" t="s">
        <v>85</v>
      </c>
      <c r="AV263" s="13" t="s">
        <v>85</v>
      </c>
      <c r="AW263" s="13" t="s">
        <v>4</v>
      </c>
      <c r="AX263" s="13" t="s">
        <v>82</v>
      </c>
      <c r="AY263" s="247" t="s">
        <v>139</v>
      </c>
    </row>
    <row r="264" s="2" customFormat="1" ht="16.5" customHeight="1">
      <c r="A264" s="39"/>
      <c r="B264" s="40"/>
      <c r="C264" s="250" t="s">
        <v>448</v>
      </c>
      <c r="D264" s="250" t="s">
        <v>161</v>
      </c>
      <c r="E264" s="251" t="s">
        <v>1044</v>
      </c>
      <c r="F264" s="252" t="s">
        <v>1045</v>
      </c>
      <c r="G264" s="253" t="s">
        <v>180</v>
      </c>
      <c r="H264" s="254">
        <v>115</v>
      </c>
      <c r="I264" s="255"/>
      <c r="J264" s="256">
        <f>ROUND(I264*H264,2)</f>
        <v>0</v>
      </c>
      <c r="K264" s="252" t="s">
        <v>19</v>
      </c>
      <c r="L264" s="257"/>
      <c r="M264" s="258" t="s">
        <v>19</v>
      </c>
      <c r="N264" s="259" t="s">
        <v>45</v>
      </c>
      <c r="O264" s="85"/>
      <c r="P264" s="229">
        <f>O264*H264</f>
        <v>0</v>
      </c>
      <c r="Q264" s="229">
        <v>4.0000000000000003E-05</v>
      </c>
      <c r="R264" s="229">
        <f>Q264*H264</f>
        <v>0.0046000000000000008</v>
      </c>
      <c r="S264" s="229">
        <v>0</v>
      </c>
      <c r="T264" s="23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1" t="s">
        <v>284</v>
      </c>
      <c r="AT264" s="231" t="s">
        <v>161</v>
      </c>
      <c r="AU264" s="231" t="s">
        <v>85</v>
      </c>
      <c r="AY264" s="18" t="s">
        <v>139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8" t="s">
        <v>82</v>
      </c>
      <c r="BK264" s="232">
        <f>ROUND(I264*H264,2)</f>
        <v>0</v>
      </c>
      <c r="BL264" s="18" t="s">
        <v>284</v>
      </c>
      <c r="BM264" s="231" t="s">
        <v>428</v>
      </c>
    </row>
    <row r="265" s="2" customFormat="1">
      <c r="A265" s="39"/>
      <c r="B265" s="40"/>
      <c r="C265" s="41"/>
      <c r="D265" s="233" t="s">
        <v>146</v>
      </c>
      <c r="E265" s="41"/>
      <c r="F265" s="234" t="s">
        <v>1045</v>
      </c>
      <c r="G265" s="41"/>
      <c r="H265" s="41"/>
      <c r="I265" s="137"/>
      <c r="J265" s="41"/>
      <c r="K265" s="41"/>
      <c r="L265" s="45"/>
      <c r="M265" s="235"/>
      <c r="N265" s="236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146</v>
      </c>
      <c r="AU265" s="18" t="s">
        <v>85</v>
      </c>
    </row>
    <row r="266" s="13" customFormat="1">
      <c r="A266" s="13"/>
      <c r="B266" s="237"/>
      <c r="C266" s="238"/>
      <c r="D266" s="233" t="s">
        <v>147</v>
      </c>
      <c r="E266" s="239" t="s">
        <v>19</v>
      </c>
      <c r="F266" s="240" t="s">
        <v>1046</v>
      </c>
      <c r="G266" s="238"/>
      <c r="H266" s="241">
        <v>100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147</v>
      </c>
      <c r="AU266" s="247" t="s">
        <v>85</v>
      </c>
      <c r="AV266" s="13" t="s">
        <v>85</v>
      </c>
      <c r="AW266" s="13" t="s">
        <v>34</v>
      </c>
      <c r="AX266" s="13" t="s">
        <v>82</v>
      </c>
      <c r="AY266" s="247" t="s">
        <v>139</v>
      </c>
    </row>
    <row r="267" s="13" customFormat="1">
      <c r="A267" s="13"/>
      <c r="B267" s="237"/>
      <c r="C267" s="238"/>
      <c r="D267" s="233" t="s">
        <v>147</v>
      </c>
      <c r="E267" s="238"/>
      <c r="F267" s="240" t="s">
        <v>1020</v>
      </c>
      <c r="G267" s="238"/>
      <c r="H267" s="241">
        <v>115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7" t="s">
        <v>147</v>
      </c>
      <c r="AU267" s="247" t="s">
        <v>85</v>
      </c>
      <c r="AV267" s="13" t="s">
        <v>85</v>
      </c>
      <c r="AW267" s="13" t="s">
        <v>4</v>
      </c>
      <c r="AX267" s="13" t="s">
        <v>82</v>
      </c>
      <c r="AY267" s="247" t="s">
        <v>139</v>
      </c>
    </row>
    <row r="268" s="2" customFormat="1" ht="16.5" customHeight="1">
      <c r="A268" s="39"/>
      <c r="B268" s="40"/>
      <c r="C268" s="220" t="s">
        <v>454</v>
      </c>
      <c r="D268" s="220" t="s">
        <v>140</v>
      </c>
      <c r="E268" s="221" t="s">
        <v>432</v>
      </c>
      <c r="F268" s="222" t="s">
        <v>433</v>
      </c>
      <c r="G268" s="223" t="s">
        <v>155</v>
      </c>
      <c r="H268" s="224">
        <v>8</v>
      </c>
      <c r="I268" s="225"/>
      <c r="J268" s="226">
        <f>ROUND(I268*H268,2)</f>
        <v>0</v>
      </c>
      <c r="K268" s="222" t="s">
        <v>156</v>
      </c>
      <c r="L268" s="45"/>
      <c r="M268" s="227" t="s">
        <v>19</v>
      </c>
      <c r="N268" s="228" t="s">
        <v>45</v>
      </c>
      <c r="O268" s="85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1" t="s">
        <v>233</v>
      </c>
      <c r="AT268" s="231" t="s">
        <v>140</v>
      </c>
      <c r="AU268" s="231" t="s">
        <v>85</v>
      </c>
      <c r="AY268" s="18" t="s">
        <v>139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8" t="s">
        <v>82</v>
      </c>
      <c r="BK268" s="232">
        <f>ROUND(I268*H268,2)</f>
        <v>0</v>
      </c>
      <c r="BL268" s="18" t="s">
        <v>233</v>
      </c>
      <c r="BM268" s="231" t="s">
        <v>434</v>
      </c>
    </row>
    <row r="269" s="2" customFormat="1">
      <c r="A269" s="39"/>
      <c r="B269" s="40"/>
      <c r="C269" s="41"/>
      <c r="D269" s="233" t="s">
        <v>146</v>
      </c>
      <c r="E269" s="41"/>
      <c r="F269" s="234" t="s">
        <v>435</v>
      </c>
      <c r="G269" s="41"/>
      <c r="H269" s="41"/>
      <c r="I269" s="137"/>
      <c r="J269" s="41"/>
      <c r="K269" s="41"/>
      <c r="L269" s="45"/>
      <c r="M269" s="235"/>
      <c r="N269" s="236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146</v>
      </c>
      <c r="AU269" s="18" t="s">
        <v>85</v>
      </c>
    </row>
    <row r="270" s="13" customFormat="1">
      <c r="A270" s="13"/>
      <c r="B270" s="237"/>
      <c r="C270" s="238"/>
      <c r="D270" s="233" t="s">
        <v>147</v>
      </c>
      <c r="E270" s="239" t="s">
        <v>19</v>
      </c>
      <c r="F270" s="240" t="s">
        <v>1047</v>
      </c>
      <c r="G270" s="238"/>
      <c r="H270" s="241">
        <v>8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147</v>
      </c>
      <c r="AU270" s="247" t="s">
        <v>85</v>
      </c>
      <c r="AV270" s="13" t="s">
        <v>85</v>
      </c>
      <c r="AW270" s="13" t="s">
        <v>34</v>
      </c>
      <c r="AX270" s="13" t="s">
        <v>82</v>
      </c>
      <c r="AY270" s="247" t="s">
        <v>139</v>
      </c>
    </row>
    <row r="271" s="2" customFormat="1" ht="21.75" customHeight="1">
      <c r="A271" s="39"/>
      <c r="B271" s="40"/>
      <c r="C271" s="220" t="s">
        <v>459</v>
      </c>
      <c r="D271" s="220" t="s">
        <v>140</v>
      </c>
      <c r="E271" s="221" t="s">
        <v>441</v>
      </c>
      <c r="F271" s="222" t="s">
        <v>442</v>
      </c>
      <c r="G271" s="223" t="s">
        <v>443</v>
      </c>
      <c r="H271" s="224">
        <v>3.7999999999999998</v>
      </c>
      <c r="I271" s="225"/>
      <c r="J271" s="226">
        <f>ROUND(I271*H271,2)</f>
        <v>0</v>
      </c>
      <c r="K271" s="222" t="s">
        <v>156</v>
      </c>
      <c r="L271" s="45"/>
      <c r="M271" s="227" t="s">
        <v>19</v>
      </c>
      <c r="N271" s="228" t="s">
        <v>45</v>
      </c>
      <c r="O271" s="85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233</v>
      </c>
      <c r="AT271" s="231" t="s">
        <v>140</v>
      </c>
      <c r="AU271" s="231" t="s">
        <v>85</v>
      </c>
      <c r="AY271" s="18" t="s">
        <v>139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82</v>
      </c>
      <c r="BK271" s="232">
        <f>ROUND(I271*H271,2)</f>
        <v>0</v>
      </c>
      <c r="BL271" s="18" t="s">
        <v>233</v>
      </c>
      <c r="BM271" s="231" t="s">
        <v>444</v>
      </c>
    </row>
    <row r="272" s="2" customFormat="1">
      <c r="A272" s="39"/>
      <c r="B272" s="40"/>
      <c r="C272" s="41"/>
      <c r="D272" s="233" t="s">
        <v>146</v>
      </c>
      <c r="E272" s="41"/>
      <c r="F272" s="234" t="s">
        <v>445</v>
      </c>
      <c r="G272" s="41"/>
      <c r="H272" s="41"/>
      <c r="I272" s="137"/>
      <c r="J272" s="41"/>
      <c r="K272" s="41"/>
      <c r="L272" s="45"/>
      <c r="M272" s="235"/>
      <c r="N272" s="236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146</v>
      </c>
      <c r="AU272" s="18" t="s">
        <v>85</v>
      </c>
    </row>
    <row r="273" s="13" customFormat="1">
      <c r="A273" s="13"/>
      <c r="B273" s="237"/>
      <c r="C273" s="238"/>
      <c r="D273" s="233" t="s">
        <v>147</v>
      </c>
      <c r="E273" s="239" t="s">
        <v>19</v>
      </c>
      <c r="F273" s="240" t="s">
        <v>1048</v>
      </c>
      <c r="G273" s="238"/>
      <c r="H273" s="241">
        <v>3.7999999999999998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147</v>
      </c>
      <c r="AU273" s="247" t="s">
        <v>85</v>
      </c>
      <c r="AV273" s="13" t="s">
        <v>85</v>
      </c>
      <c r="AW273" s="13" t="s">
        <v>34</v>
      </c>
      <c r="AX273" s="13" t="s">
        <v>82</v>
      </c>
      <c r="AY273" s="247" t="s">
        <v>139</v>
      </c>
    </row>
    <row r="274" s="2" customFormat="1" ht="21.75" customHeight="1">
      <c r="A274" s="39"/>
      <c r="B274" s="40"/>
      <c r="C274" s="220" t="s">
        <v>463</v>
      </c>
      <c r="D274" s="220" t="s">
        <v>140</v>
      </c>
      <c r="E274" s="221" t="s">
        <v>449</v>
      </c>
      <c r="F274" s="222" t="s">
        <v>450</v>
      </c>
      <c r="G274" s="223" t="s">
        <v>155</v>
      </c>
      <c r="H274" s="224">
        <v>3</v>
      </c>
      <c r="I274" s="225"/>
      <c r="J274" s="226">
        <f>ROUND(I274*H274,2)</f>
        <v>0</v>
      </c>
      <c r="K274" s="222" t="s">
        <v>156</v>
      </c>
      <c r="L274" s="45"/>
      <c r="M274" s="227" t="s">
        <v>19</v>
      </c>
      <c r="N274" s="228" t="s">
        <v>45</v>
      </c>
      <c r="O274" s="85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1" t="s">
        <v>233</v>
      </c>
      <c r="AT274" s="231" t="s">
        <v>140</v>
      </c>
      <c r="AU274" s="231" t="s">
        <v>85</v>
      </c>
      <c r="AY274" s="18" t="s">
        <v>139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8" t="s">
        <v>82</v>
      </c>
      <c r="BK274" s="232">
        <f>ROUND(I274*H274,2)</f>
        <v>0</v>
      </c>
      <c r="BL274" s="18" t="s">
        <v>233</v>
      </c>
      <c r="BM274" s="231" t="s">
        <v>451</v>
      </c>
    </row>
    <row r="275" s="2" customFormat="1">
      <c r="A275" s="39"/>
      <c r="B275" s="40"/>
      <c r="C275" s="41"/>
      <c r="D275" s="233" t="s">
        <v>146</v>
      </c>
      <c r="E275" s="41"/>
      <c r="F275" s="234" t="s">
        <v>452</v>
      </c>
      <c r="G275" s="41"/>
      <c r="H275" s="41"/>
      <c r="I275" s="137"/>
      <c r="J275" s="41"/>
      <c r="K275" s="41"/>
      <c r="L275" s="45"/>
      <c r="M275" s="235"/>
      <c r="N275" s="236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146</v>
      </c>
      <c r="AU275" s="18" t="s">
        <v>85</v>
      </c>
    </row>
    <row r="276" s="2" customFormat="1">
      <c r="A276" s="39"/>
      <c r="B276" s="40"/>
      <c r="C276" s="41"/>
      <c r="D276" s="233" t="s">
        <v>183</v>
      </c>
      <c r="E276" s="41"/>
      <c r="F276" s="260" t="s">
        <v>453</v>
      </c>
      <c r="G276" s="41"/>
      <c r="H276" s="41"/>
      <c r="I276" s="137"/>
      <c r="J276" s="41"/>
      <c r="K276" s="41"/>
      <c r="L276" s="45"/>
      <c r="M276" s="235"/>
      <c r="N276" s="236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183</v>
      </c>
      <c r="AU276" s="18" t="s">
        <v>85</v>
      </c>
    </row>
    <row r="277" s="2" customFormat="1">
      <c r="A277" s="39"/>
      <c r="B277" s="40"/>
      <c r="C277" s="41"/>
      <c r="D277" s="233" t="s">
        <v>196</v>
      </c>
      <c r="E277" s="41"/>
      <c r="F277" s="260" t="s">
        <v>1049</v>
      </c>
      <c r="G277" s="41"/>
      <c r="H277" s="41"/>
      <c r="I277" s="137"/>
      <c r="J277" s="41"/>
      <c r="K277" s="41"/>
      <c r="L277" s="45"/>
      <c r="M277" s="235"/>
      <c r="N277" s="236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196</v>
      </c>
      <c r="AU277" s="18" t="s">
        <v>85</v>
      </c>
    </row>
    <row r="278" s="2" customFormat="1" ht="16.5" customHeight="1">
      <c r="A278" s="39"/>
      <c r="B278" s="40"/>
      <c r="C278" s="250" t="s">
        <v>467</v>
      </c>
      <c r="D278" s="250" t="s">
        <v>161</v>
      </c>
      <c r="E278" s="251" t="s">
        <v>455</v>
      </c>
      <c r="F278" s="252" t="s">
        <v>456</v>
      </c>
      <c r="G278" s="253" t="s">
        <v>155</v>
      </c>
      <c r="H278" s="254">
        <v>3</v>
      </c>
      <c r="I278" s="255"/>
      <c r="J278" s="256">
        <f>ROUND(I278*H278,2)</f>
        <v>0</v>
      </c>
      <c r="K278" s="252" t="s">
        <v>19</v>
      </c>
      <c r="L278" s="257"/>
      <c r="M278" s="258" t="s">
        <v>19</v>
      </c>
      <c r="N278" s="259" t="s">
        <v>45</v>
      </c>
      <c r="O278" s="85"/>
      <c r="P278" s="229">
        <f>O278*H278</f>
        <v>0</v>
      </c>
      <c r="Q278" s="229">
        <v>0</v>
      </c>
      <c r="R278" s="229">
        <f>Q278*H278</f>
        <v>0</v>
      </c>
      <c r="S278" s="229">
        <v>0</v>
      </c>
      <c r="T278" s="230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1" t="s">
        <v>347</v>
      </c>
      <c r="AT278" s="231" t="s">
        <v>161</v>
      </c>
      <c r="AU278" s="231" t="s">
        <v>85</v>
      </c>
      <c r="AY278" s="18" t="s">
        <v>139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8" t="s">
        <v>82</v>
      </c>
      <c r="BK278" s="232">
        <f>ROUND(I278*H278,2)</f>
        <v>0</v>
      </c>
      <c r="BL278" s="18" t="s">
        <v>233</v>
      </c>
      <c r="BM278" s="231" t="s">
        <v>457</v>
      </c>
    </row>
    <row r="279" s="2" customFormat="1">
      <c r="A279" s="39"/>
      <c r="B279" s="40"/>
      <c r="C279" s="41"/>
      <c r="D279" s="233" t="s">
        <v>146</v>
      </c>
      <c r="E279" s="41"/>
      <c r="F279" s="234" t="s">
        <v>456</v>
      </c>
      <c r="G279" s="41"/>
      <c r="H279" s="41"/>
      <c r="I279" s="137"/>
      <c r="J279" s="41"/>
      <c r="K279" s="41"/>
      <c r="L279" s="45"/>
      <c r="M279" s="235"/>
      <c r="N279" s="236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146</v>
      </c>
      <c r="AU279" s="18" t="s">
        <v>85</v>
      </c>
    </row>
    <row r="280" s="13" customFormat="1">
      <c r="A280" s="13"/>
      <c r="B280" s="237"/>
      <c r="C280" s="238"/>
      <c r="D280" s="233" t="s">
        <v>147</v>
      </c>
      <c r="E280" s="239" t="s">
        <v>19</v>
      </c>
      <c r="F280" s="240" t="s">
        <v>1050</v>
      </c>
      <c r="G280" s="238"/>
      <c r="H280" s="241">
        <v>3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147</v>
      </c>
      <c r="AU280" s="247" t="s">
        <v>85</v>
      </c>
      <c r="AV280" s="13" t="s">
        <v>85</v>
      </c>
      <c r="AW280" s="13" t="s">
        <v>34</v>
      </c>
      <c r="AX280" s="13" t="s">
        <v>82</v>
      </c>
      <c r="AY280" s="247" t="s">
        <v>139</v>
      </c>
    </row>
    <row r="281" s="2" customFormat="1" ht="16.5" customHeight="1">
      <c r="A281" s="39"/>
      <c r="B281" s="40"/>
      <c r="C281" s="220" t="s">
        <v>472</v>
      </c>
      <c r="D281" s="220" t="s">
        <v>140</v>
      </c>
      <c r="E281" s="221" t="s">
        <v>460</v>
      </c>
      <c r="F281" s="222" t="s">
        <v>461</v>
      </c>
      <c r="G281" s="223" t="s">
        <v>155</v>
      </c>
      <c r="H281" s="224">
        <v>58</v>
      </c>
      <c r="I281" s="225"/>
      <c r="J281" s="226">
        <f>ROUND(I281*H281,2)</f>
        <v>0</v>
      </c>
      <c r="K281" s="222" t="s">
        <v>19</v>
      </c>
      <c r="L281" s="45"/>
      <c r="M281" s="227" t="s">
        <v>19</v>
      </c>
      <c r="N281" s="228" t="s">
        <v>45</v>
      </c>
      <c r="O281" s="85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1" t="s">
        <v>233</v>
      </c>
      <c r="AT281" s="231" t="s">
        <v>140</v>
      </c>
      <c r="AU281" s="231" t="s">
        <v>85</v>
      </c>
      <c r="AY281" s="18" t="s">
        <v>139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8" t="s">
        <v>82</v>
      </c>
      <c r="BK281" s="232">
        <f>ROUND(I281*H281,2)</f>
        <v>0</v>
      </c>
      <c r="BL281" s="18" t="s">
        <v>233</v>
      </c>
      <c r="BM281" s="231" t="s">
        <v>462</v>
      </c>
    </row>
    <row r="282" s="2" customFormat="1">
      <c r="A282" s="39"/>
      <c r="B282" s="40"/>
      <c r="C282" s="41"/>
      <c r="D282" s="233" t="s">
        <v>146</v>
      </c>
      <c r="E282" s="41"/>
      <c r="F282" s="234" t="s">
        <v>461</v>
      </c>
      <c r="G282" s="41"/>
      <c r="H282" s="41"/>
      <c r="I282" s="137"/>
      <c r="J282" s="41"/>
      <c r="K282" s="41"/>
      <c r="L282" s="45"/>
      <c r="M282" s="235"/>
      <c r="N282" s="236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146</v>
      </c>
      <c r="AU282" s="18" t="s">
        <v>85</v>
      </c>
    </row>
    <row r="283" s="2" customFormat="1" ht="16.5" customHeight="1">
      <c r="A283" s="39"/>
      <c r="B283" s="40"/>
      <c r="C283" s="250" t="s">
        <v>477</v>
      </c>
      <c r="D283" s="250" t="s">
        <v>161</v>
      </c>
      <c r="E283" s="251" t="s">
        <v>464</v>
      </c>
      <c r="F283" s="252" t="s">
        <v>465</v>
      </c>
      <c r="G283" s="253" t="s">
        <v>155</v>
      </c>
      <c r="H283" s="254">
        <v>2</v>
      </c>
      <c r="I283" s="255"/>
      <c r="J283" s="256">
        <f>ROUND(I283*H283,2)</f>
        <v>0</v>
      </c>
      <c r="K283" s="252" t="s">
        <v>19</v>
      </c>
      <c r="L283" s="257"/>
      <c r="M283" s="258" t="s">
        <v>19</v>
      </c>
      <c r="N283" s="259" t="s">
        <v>45</v>
      </c>
      <c r="O283" s="85"/>
      <c r="P283" s="229">
        <f>O283*H283</f>
        <v>0</v>
      </c>
      <c r="Q283" s="229">
        <v>0.0030000000000000001</v>
      </c>
      <c r="R283" s="229">
        <f>Q283*H283</f>
        <v>0.0060000000000000001</v>
      </c>
      <c r="S283" s="229">
        <v>0</v>
      </c>
      <c r="T283" s="230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1" t="s">
        <v>347</v>
      </c>
      <c r="AT283" s="231" t="s">
        <v>161</v>
      </c>
      <c r="AU283" s="231" t="s">
        <v>85</v>
      </c>
      <c r="AY283" s="18" t="s">
        <v>139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8" t="s">
        <v>82</v>
      </c>
      <c r="BK283" s="232">
        <f>ROUND(I283*H283,2)</f>
        <v>0</v>
      </c>
      <c r="BL283" s="18" t="s">
        <v>233</v>
      </c>
      <c r="BM283" s="231" t="s">
        <v>1051</v>
      </c>
    </row>
    <row r="284" s="2" customFormat="1">
      <c r="A284" s="39"/>
      <c r="B284" s="40"/>
      <c r="C284" s="41"/>
      <c r="D284" s="233" t="s">
        <v>146</v>
      </c>
      <c r="E284" s="41"/>
      <c r="F284" s="234" t="s">
        <v>465</v>
      </c>
      <c r="G284" s="41"/>
      <c r="H284" s="41"/>
      <c r="I284" s="137"/>
      <c r="J284" s="41"/>
      <c r="K284" s="41"/>
      <c r="L284" s="45"/>
      <c r="M284" s="235"/>
      <c r="N284" s="236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146</v>
      </c>
      <c r="AU284" s="18" t="s">
        <v>85</v>
      </c>
    </row>
    <row r="285" s="13" customFormat="1">
      <c r="A285" s="13"/>
      <c r="B285" s="237"/>
      <c r="C285" s="238"/>
      <c r="D285" s="233" t="s">
        <v>147</v>
      </c>
      <c r="E285" s="239" t="s">
        <v>19</v>
      </c>
      <c r="F285" s="240" t="s">
        <v>85</v>
      </c>
      <c r="G285" s="238"/>
      <c r="H285" s="241">
        <v>2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7" t="s">
        <v>147</v>
      </c>
      <c r="AU285" s="247" t="s">
        <v>85</v>
      </c>
      <c r="AV285" s="13" t="s">
        <v>85</v>
      </c>
      <c r="AW285" s="13" t="s">
        <v>34</v>
      </c>
      <c r="AX285" s="13" t="s">
        <v>82</v>
      </c>
      <c r="AY285" s="247" t="s">
        <v>139</v>
      </c>
    </row>
    <row r="286" s="2" customFormat="1" ht="16.5" customHeight="1">
      <c r="A286" s="39"/>
      <c r="B286" s="40"/>
      <c r="C286" s="250" t="s">
        <v>481</v>
      </c>
      <c r="D286" s="250" t="s">
        <v>161</v>
      </c>
      <c r="E286" s="251" t="s">
        <v>1052</v>
      </c>
      <c r="F286" s="252" t="s">
        <v>1053</v>
      </c>
      <c r="G286" s="253" t="s">
        <v>155</v>
      </c>
      <c r="H286" s="254">
        <v>56</v>
      </c>
      <c r="I286" s="255"/>
      <c r="J286" s="256">
        <f>ROUND(I286*H286,2)</f>
        <v>0</v>
      </c>
      <c r="K286" s="252" t="s">
        <v>19</v>
      </c>
      <c r="L286" s="257"/>
      <c r="M286" s="258" t="s">
        <v>19</v>
      </c>
      <c r="N286" s="259" t="s">
        <v>45</v>
      </c>
      <c r="O286" s="85"/>
      <c r="P286" s="229">
        <f>O286*H286</f>
        <v>0</v>
      </c>
      <c r="Q286" s="229">
        <v>0.0030000000000000001</v>
      </c>
      <c r="R286" s="229">
        <f>Q286*H286</f>
        <v>0.16800000000000001</v>
      </c>
      <c r="S286" s="229">
        <v>0</v>
      </c>
      <c r="T286" s="23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1" t="s">
        <v>347</v>
      </c>
      <c r="AT286" s="231" t="s">
        <v>161</v>
      </c>
      <c r="AU286" s="231" t="s">
        <v>85</v>
      </c>
      <c r="AY286" s="18" t="s">
        <v>139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82</v>
      </c>
      <c r="BK286" s="232">
        <f>ROUND(I286*H286,2)</f>
        <v>0</v>
      </c>
      <c r="BL286" s="18" t="s">
        <v>233</v>
      </c>
      <c r="BM286" s="231" t="s">
        <v>470</v>
      </c>
    </row>
    <row r="287" s="2" customFormat="1">
      <c r="A287" s="39"/>
      <c r="B287" s="40"/>
      <c r="C287" s="41"/>
      <c r="D287" s="233" t="s">
        <v>146</v>
      </c>
      <c r="E287" s="41"/>
      <c r="F287" s="234" t="s">
        <v>1054</v>
      </c>
      <c r="G287" s="41"/>
      <c r="H287" s="41"/>
      <c r="I287" s="137"/>
      <c r="J287" s="41"/>
      <c r="K287" s="41"/>
      <c r="L287" s="45"/>
      <c r="M287" s="235"/>
      <c r="N287" s="236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146</v>
      </c>
      <c r="AU287" s="18" t="s">
        <v>85</v>
      </c>
    </row>
    <row r="288" s="13" customFormat="1">
      <c r="A288" s="13"/>
      <c r="B288" s="237"/>
      <c r="C288" s="238"/>
      <c r="D288" s="233" t="s">
        <v>147</v>
      </c>
      <c r="E288" s="239" t="s">
        <v>19</v>
      </c>
      <c r="F288" s="240" t="s">
        <v>1055</v>
      </c>
      <c r="G288" s="238"/>
      <c r="H288" s="241">
        <v>56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147</v>
      </c>
      <c r="AU288" s="247" t="s">
        <v>85</v>
      </c>
      <c r="AV288" s="13" t="s">
        <v>85</v>
      </c>
      <c r="AW288" s="13" t="s">
        <v>34</v>
      </c>
      <c r="AX288" s="13" t="s">
        <v>82</v>
      </c>
      <c r="AY288" s="247" t="s">
        <v>139</v>
      </c>
    </row>
    <row r="289" s="2" customFormat="1" ht="21.75" customHeight="1">
      <c r="A289" s="39"/>
      <c r="B289" s="40"/>
      <c r="C289" s="220" t="s">
        <v>485</v>
      </c>
      <c r="D289" s="220" t="s">
        <v>140</v>
      </c>
      <c r="E289" s="221" t="s">
        <v>478</v>
      </c>
      <c r="F289" s="222" t="s">
        <v>479</v>
      </c>
      <c r="G289" s="223" t="s">
        <v>155</v>
      </c>
      <c r="H289" s="224">
        <v>126</v>
      </c>
      <c r="I289" s="225"/>
      <c r="J289" s="226">
        <f>ROUND(I289*H289,2)</f>
        <v>0</v>
      </c>
      <c r="K289" s="222" t="s">
        <v>156</v>
      </c>
      <c r="L289" s="45"/>
      <c r="M289" s="227" t="s">
        <v>19</v>
      </c>
      <c r="N289" s="228" t="s">
        <v>45</v>
      </c>
      <c r="O289" s="85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1" t="s">
        <v>233</v>
      </c>
      <c r="AT289" s="231" t="s">
        <v>140</v>
      </c>
      <c r="AU289" s="231" t="s">
        <v>85</v>
      </c>
      <c r="AY289" s="18" t="s">
        <v>139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8" t="s">
        <v>82</v>
      </c>
      <c r="BK289" s="232">
        <f>ROUND(I289*H289,2)</f>
        <v>0</v>
      </c>
      <c r="BL289" s="18" t="s">
        <v>233</v>
      </c>
      <c r="BM289" s="231" t="s">
        <v>480</v>
      </c>
    </row>
    <row r="290" s="2" customFormat="1">
      <c r="A290" s="39"/>
      <c r="B290" s="40"/>
      <c r="C290" s="41"/>
      <c r="D290" s="233" t="s">
        <v>146</v>
      </c>
      <c r="E290" s="41"/>
      <c r="F290" s="234" t="s">
        <v>479</v>
      </c>
      <c r="G290" s="41"/>
      <c r="H290" s="41"/>
      <c r="I290" s="137"/>
      <c r="J290" s="41"/>
      <c r="K290" s="41"/>
      <c r="L290" s="45"/>
      <c r="M290" s="235"/>
      <c r="N290" s="236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146</v>
      </c>
      <c r="AU290" s="18" t="s">
        <v>85</v>
      </c>
    </row>
    <row r="291" s="2" customFormat="1" ht="21.75" customHeight="1">
      <c r="A291" s="39"/>
      <c r="B291" s="40"/>
      <c r="C291" s="250" t="s">
        <v>489</v>
      </c>
      <c r="D291" s="250" t="s">
        <v>161</v>
      </c>
      <c r="E291" s="251" t="s">
        <v>1056</v>
      </c>
      <c r="F291" s="252" t="s">
        <v>1057</v>
      </c>
      <c r="G291" s="253" t="s">
        <v>155</v>
      </c>
      <c r="H291" s="254">
        <v>126</v>
      </c>
      <c r="I291" s="255"/>
      <c r="J291" s="256">
        <f>ROUND(I291*H291,2)</f>
        <v>0</v>
      </c>
      <c r="K291" s="252" t="s">
        <v>19</v>
      </c>
      <c r="L291" s="257"/>
      <c r="M291" s="258" t="s">
        <v>19</v>
      </c>
      <c r="N291" s="259" t="s">
        <v>45</v>
      </c>
      <c r="O291" s="85"/>
      <c r="P291" s="229">
        <f>O291*H291</f>
        <v>0</v>
      </c>
      <c r="Q291" s="229">
        <v>0.0030000000000000001</v>
      </c>
      <c r="R291" s="229">
        <f>Q291*H291</f>
        <v>0.378</v>
      </c>
      <c r="S291" s="229">
        <v>0</v>
      </c>
      <c r="T291" s="230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1" t="s">
        <v>347</v>
      </c>
      <c r="AT291" s="231" t="s">
        <v>161</v>
      </c>
      <c r="AU291" s="231" t="s">
        <v>85</v>
      </c>
      <c r="AY291" s="18" t="s">
        <v>139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8" t="s">
        <v>82</v>
      </c>
      <c r="BK291" s="232">
        <f>ROUND(I291*H291,2)</f>
        <v>0</v>
      </c>
      <c r="BL291" s="18" t="s">
        <v>233</v>
      </c>
      <c r="BM291" s="231" t="s">
        <v>488</v>
      </c>
    </row>
    <row r="292" s="2" customFormat="1">
      <c r="A292" s="39"/>
      <c r="B292" s="40"/>
      <c r="C292" s="41"/>
      <c r="D292" s="233" t="s">
        <v>146</v>
      </c>
      <c r="E292" s="41"/>
      <c r="F292" s="234" t="s">
        <v>1057</v>
      </c>
      <c r="G292" s="41"/>
      <c r="H292" s="41"/>
      <c r="I292" s="137"/>
      <c r="J292" s="41"/>
      <c r="K292" s="41"/>
      <c r="L292" s="45"/>
      <c r="M292" s="235"/>
      <c r="N292" s="236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146</v>
      </c>
      <c r="AU292" s="18" t="s">
        <v>85</v>
      </c>
    </row>
    <row r="293" s="13" customFormat="1">
      <c r="A293" s="13"/>
      <c r="B293" s="237"/>
      <c r="C293" s="238"/>
      <c r="D293" s="233" t="s">
        <v>147</v>
      </c>
      <c r="E293" s="239" t="s">
        <v>19</v>
      </c>
      <c r="F293" s="240" t="s">
        <v>1058</v>
      </c>
      <c r="G293" s="238"/>
      <c r="H293" s="241">
        <v>126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147</v>
      </c>
      <c r="AU293" s="247" t="s">
        <v>85</v>
      </c>
      <c r="AV293" s="13" t="s">
        <v>85</v>
      </c>
      <c r="AW293" s="13" t="s">
        <v>34</v>
      </c>
      <c r="AX293" s="13" t="s">
        <v>82</v>
      </c>
      <c r="AY293" s="247" t="s">
        <v>139</v>
      </c>
    </row>
    <row r="294" s="2" customFormat="1" ht="21.75" customHeight="1">
      <c r="A294" s="39"/>
      <c r="B294" s="40"/>
      <c r="C294" s="220" t="s">
        <v>493</v>
      </c>
      <c r="D294" s="220" t="s">
        <v>140</v>
      </c>
      <c r="E294" s="221" t="s">
        <v>494</v>
      </c>
      <c r="F294" s="222" t="s">
        <v>495</v>
      </c>
      <c r="G294" s="223" t="s">
        <v>155</v>
      </c>
      <c r="H294" s="224">
        <v>2</v>
      </c>
      <c r="I294" s="225"/>
      <c r="J294" s="226">
        <f>ROUND(I294*H294,2)</f>
        <v>0</v>
      </c>
      <c r="K294" s="222" t="s">
        <v>19</v>
      </c>
      <c r="L294" s="45"/>
      <c r="M294" s="227" t="s">
        <v>19</v>
      </c>
      <c r="N294" s="228" t="s">
        <v>45</v>
      </c>
      <c r="O294" s="85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1" t="s">
        <v>233</v>
      </c>
      <c r="AT294" s="231" t="s">
        <v>140</v>
      </c>
      <c r="AU294" s="231" t="s">
        <v>85</v>
      </c>
      <c r="AY294" s="18" t="s">
        <v>139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8" t="s">
        <v>82</v>
      </c>
      <c r="BK294" s="232">
        <f>ROUND(I294*H294,2)</f>
        <v>0</v>
      </c>
      <c r="BL294" s="18" t="s">
        <v>233</v>
      </c>
      <c r="BM294" s="231" t="s">
        <v>496</v>
      </c>
    </row>
    <row r="295" s="2" customFormat="1">
      <c r="A295" s="39"/>
      <c r="B295" s="40"/>
      <c r="C295" s="41"/>
      <c r="D295" s="233" t="s">
        <v>146</v>
      </c>
      <c r="E295" s="41"/>
      <c r="F295" s="234" t="s">
        <v>495</v>
      </c>
      <c r="G295" s="41"/>
      <c r="H295" s="41"/>
      <c r="I295" s="137"/>
      <c r="J295" s="41"/>
      <c r="K295" s="41"/>
      <c r="L295" s="45"/>
      <c r="M295" s="235"/>
      <c r="N295" s="236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146</v>
      </c>
      <c r="AU295" s="18" t="s">
        <v>85</v>
      </c>
    </row>
    <row r="296" s="13" customFormat="1">
      <c r="A296" s="13"/>
      <c r="B296" s="237"/>
      <c r="C296" s="238"/>
      <c r="D296" s="233" t="s">
        <v>147</v>
      </c>
      <c r="E296" s="239" t="s">
        <v>19</v>
      </c>
      <c r="F296" s="240" t="s">
        <v>1059</v>
      </c>
      <c r="G296" s="238"/>
      <c r="H296" s="241">
        <v>2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147</v>
      </c>
      <c r="AU296" s="247" t="s">
        <v>85</v>
      </c>
      <c r="AV296" s="13" t="s">
        <v>85</v>
      </c>
      <c r="AW296" s="13" t="s">
        <v>34</v>
      </c>
      <c r="AX296" s="13" t="s">
        <v>82</v>
      </c>
      <c r="AY296" s="247" t="s">
        <v>139</v>
      </c>
    </row>
    <row r="297" s="2" customFormat="1" ht="21.75" customHeight="1">
      <c r="A297" s="39"/>
      <c r="B297" s="40"/>
      <c r="C297" s="250" t="s">
        <v>498</v>
      </c>
      <c r="D297" s="250" t="s">
        <v>161</v>
      </c>
      <c r="E297" s="251" t="s">
        <v>499</v>
      </c>
      <c r="F297" s="252" t="s">
        <v>500</v>
      </c>
      <c r="G297" s="253" t="s">
        <v>155</v>
      </c>
      <c r="H297" s="254">
        <v>2</v>
      </c>
      <c r="I297" s="255"/>
      <c r="J297" s="256">
        <f>ROUND(I297*H297,2)</f>
        <v>0</v>
      </c>
      <c r="K297" s="252" t="s">
        <v>19</v>
      </c>
      <c r="L297" s="257"/>
      <c r="M297" s="258" t="s">
        <v>19</v>
      </c>
      <c r="N297" s="259" t="s">
        <v>45</v>
      </c>
      <c r="O297" s="85"/>
      <c r="P297" s="229">
        <f>O297*H297</f>
        <v>0</v>
      </c>
      <c r="Q297" s="229">
        <v>0.044999999999999998</v>
      </c>
      <c r="R297" s="229">
        <f>Q297*H297</f>
        <v>0.089999999999999997</v>
      </c>
      <c r="S297" s="229">
        <v>0</v>
      </c>
      <c r="T297" s="23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1" t="s">
        <v>347</v>
      </c>
      <c r="AT297" s="231" t="s">
        <v>161</v>
      </c>
      <c r="AU297" s="231" t="s">
        <v>85</v>
      </c>
      <c r="AY297" s="18" t="s">
        <v>139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8" t="s">
        <v>82</v>
      </c>
      <c r="BK297" s="232">
        <f>ROUND(I297*H297,2)</f>
        <v>0</v>
      </c>
      <c r="BL297" s="18" t="s">
        <v>233</v>
      </c>
      <c r="BM297" s="231" t="s">
        <v>501</v>
      </c>
    </row>
    <row r="298" s="2" customFormat="1">
      <c r="A298" s="39"/>
      <c r="B298" s="40"/>
      <c r="C298" s="41"/>
      <c r="D298" s="233" t="s">
        <v>146</v>
      </c>
      <c r="E298" s="41"/>
      <c r="F298" s="234" t="s">
        <v>500</v>
      </c>
      <c r="G298" s="41"/>
      <c r="H298" s="41"/>
      <c r="I298" s="137"/>
      <c r="J298" s="41"/>
      <c r="K298" s="41"/>
      <c r="L298" s="45"/>
      <c r="M298" s="235"/>
      <c r="N298" s="236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146</v>
      </c>
      <c r="AU298" s="18" t="s">
        <v>85</v>
      </c>
    </row>
    <row r="299" s="13" customFormat="1">
      <c r="A299" s="13"/>
      <c r="B299" s="237"/>
      <c r="C299" s="238"/>
      <c r="D299" s="233" t="s">
        <v>147</v>
      </c>
      <c r="E299" s="239" t="s">
        <v>19</v>
      </c>
      <c r="F299" s="240" t="s">
        <v>1059</v>
      </c>
      <c r="G299" s="238"/>
      <c r="H299" s="241">
        <v>2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147</v>
      </c>
      <c r="AU299" s="247" t="s">
        <v>85</v>
      </c>
      <c r="AV299" s="13" t="s">
        <v>85</v>
      </c>
      <c r="AW299" s="13" t="s">
        <v>34</v>
      </c>
      <c r="AX299" s="13" t="s">
        <v>82</v>
      </c>
      <c r="AY299" s="247" t="s">
        <v>139</v>
      </c>
    </row>
    <row r="300" s="2" customFormat="1" ht="16.5" customHeight="1">
      <c r="A300" s="39"/>
      <c r="B300" s="40"/>
      <c r="C300" s="250" t="s">
        <v>233</v>
      </c>
      <c r="D300" s="250" t="s">
        <v>161</v>
      </c>
      <c r="E300" s="251" t="s">
        <v>502</v>
      </c>
      <c r="F300" s="252" t="s">
        <v>503</v>
      </c>
      <c r="G300" s="253" t="s">
        <v>155</v>
      </c>
      <c r="H300" s="254">
        <v>2</v>
      </c>
      <c r="I300" s="255"/>
      <c r="J300" s="256">
        <f>ROUND(I300*H300,2)</f>
        <v>0</v>
      </c>
      <c r="K300" s="252" t="s">
        <v>19</v>
      </c>
      <c r="L300" s="257"/>
      <c r="M300" s="258" t="s">
        <v>19</v>
      </c>
      <c r="N300" s="259" t="s">
        <v>45</v>
      </c>
      <c r="O300" s="85"/>
      <c r="P300" s="229">
        <f>O300*H300</f>
        <v>0</v>
      </c>
      <c r="Q300" s="229">
        <v>0.050000000000000003</v>
      </c>
      <c r="R300" s="229">
        <f>Q300*H300</f>
        <v>0.10000000000000001</v>
      </c>
      <c r="S300" s="229">
        <v>0</v>
      </c>
      <c r="T300" s="23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1" t="s">
        <v>347</v>
      </c>
      <c r="AT300" s="231" t="s">
        <v>161</v>
      </c>
      <c r="AU300" s="231" t="s">
        <v>85</v>
      </c>
      <c r="AY300" s="18" t="s">
        <v>139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8" t="s">
        <v>82</v>
      </c>
      <c r="BK300" s="232">
        <f>ROUND(I300*H300,2)</f>
        <v>0</v>
      </c>
      <c r="BL300" s="18" t="s">
        <v>233</v>
      </c>
      <c r="BM300" s="231" t="s">
        <v>504</v>
      </c>
    </row>
    <row r="301" s="2" customFormat="1">
      <c r="A301" s="39"/>
      <c r="B301" s="40"/>
      <c r="C301" s="41"/>
      <c r="D301" s="233" t="s">
        <v>146</v>
      </c>
      <c r="E301" s="41"/>
      <c r="F301" s="234" t="s">
        <v>503</v>
      </c>
      <c r="G301" s="41"/>
      <c r="H301" s="41"/>
      <c r="I301" s="137"/>
      <c r="J301" s="41"/>
      <c r="K301" s="41"/>
      <c r="L301" s="45"/>
      <c r="M301" s="235"/>
      <c r="N301" s="236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146</v>
      </c>
      <c r="AU301" s="18" t="s">
        <v>85</v>
      </c>
    </row>
    <row r="302" s="13" customFormat="1">
      <c r="A302" s="13"/>
      <c r="B302" s="237"/>
      <c r="C302" s="238"/>
      <c r="D302" s="233" t="s">
        <v>147</v>
      </c>
      <c r="E302" s="239" t="s">
        <v>19</v>
      </c>
      <c r="F302" s="240" t="s">
        <v>1059</v>
      </c>
      <c r="G302" s="238"/>
      <c r="H302" s="241">
        <v>2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7" t="s">
        <v>147</v>
      </c>
      <c r="AU302" s="247" t="s">
        <v>85</v>
      </c>
      <c r="AV302" s="13" t="s">
        <v>85</v>
      </c>
      <c r="AW302" s="13" t="s">
        <v>34</v>
      </c>
      <c r="AX302" s="13" t="s">
        <v>82</v>
      </c>
      <c r="AY302" s="247" t="s">
        <v>139</v>
      </c>
    </row>
    <row r="303" s="2" customFormat="1" ht="21.75" customHeight="1">
      <c r="A303" s="39"/>
      <c r="B303" s="40"/>
      <c r="C303" s="220" t="s">
        <v>505</v>
      </c>
      <c r="D303" s="220" t="s">
        <v>140</v>
      </c>
      <c r="E303" s="221" t="s">
        <v>1060</v>
      </c>
      <c r="F303" s="222" t="s">
        <v>1061</v>
      </c>
      <c r="G303" s="223" t="s">
        <v>180</v>
      </c>
      <c r="H303" s="224">
        <v>100</v>
      </c>
      <c r="I303" s="225"/>
      <c r="J303" s="226">
        <f>ROUND(I303*H303,2)</f>
        <v>0</v>
      </c>
      <c r="K303" s="222" t="s">
        <v>156</v>
      </c>
      <c r="L303" s="45"/>
      <c r="M303" s="227" t="s">
        <v>19</v>
      </c>
      <c r="N303" s="228" t="s">
        <v>45</v>
      </c>
      <c r="O303" s="85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1" t="s">
        <v>233</v>
      </c>
      <c r="AT303" s="231" t="s">
        <v>140</v>
      </c>
      <c r="AU303" s="231" t="s">
        <v>85</v>
      </c>
      <c r="AY303" s="18" t="s">
        <v>139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8" t="s">
        <v>82</v>
      </c>
      <c r="BK303" s="232">
        <f>ROUND(I303*H303,2)</f>
        <v>0</v>
      </c>
      <c r="BL303" s="18" t="s">
        <v>233</v>
      </c>
      <c r="BM303" s="231" t="s">
        <v>1062</v>
      </c>
    </row>
    <row r="304" s="2" customFormat="1">
      <c r="A304" s="39"/>
      <c r="B304" s="40"/>
      <c r="C304" s="41"/>
      <c r="D304" s="233" t="s">
        <v>146</v>
      </c>
      <c r="E304" s="41"/>
      <c r="F304" s="234" t="s">
        <v>1063</v>
      </c>
      <c r="G304" s="41"/>
      <c r="H304" s="41"/>
      <c r="I304" s="137"/>
      <c r="J304" s="41"/>
      <c r="K304" s="41"/>
      <c r="L304" s="45"/>
      <c r="M304" s="235"/>
      <c r="N304" s="236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146</v>
      </c>
      <c r="AU304" s="18" t="s">
        <v>85</v>
      </c>
    </row>
    <row r="305" s="2" customFormat="1" ht="21.75" customHeight="1">
      <c r="A305" s="39"/>
      <c r="B305" s="40"/>
      <c r="C305" s="250" t="s">
        <v>510</v>
      </c>
      <c r="D305" s="250" t="s">
        <v>161</v>
      </c>
      <c r="E305" s="251" t="s">
        <v>1064</v>
      </c>
      <c r="F305" s="252" t="s">
        <v>1065</v>
      </c>
      <c r="G305" s="253" t="s">
        <v>180</v>
      </c>
      <c r="H305" s="254">
        <v>120</v>
      </c>
      <c r="I305" s="255"/>
      <c r="J305" s="256">
        <f>ROUND(I305*H305,2)</f>
        <v>0</v>
      </c>
      <c r="K305" s="252" t="s">
        <v>156</v>
      </c>
      <c r="L305" s="257"/>
      <c r="M305" s="258" t="s">
        <v>19</v>
      </c>
      <c r="N305" s="259" t="s">
        <v>45</v>
      </c>
      <c r="O305" s="85"/>
      <c r="P305" s="229">
        <f>O305*H305</f>
        <v>0</v>
      </c>
      <c r="Q305" s="229">
        <v>0.00025999999999999998</v>
      </c>
      <c r="R305" s="229">
        <f>Q305*H305</f>
        <v>0.031199999999999999</v>
      </c>
      <c r="S305" s="229">
        <v>0</v>
      </c>
      <c r="T305" s="230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1" t="s">
        <v>347</v>
      </c>
      <c r="AT305" s="231" t="s">
        <v>161</v>
      </c>
      <c r="AU305" s="231" t="s">
        <v>85</v>
      </c>
      <c r="AY305" s="18" t="s">
        <v>139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8" t="s">
        <v>82</v>
      </c>
      <c r="BK305" s="232">
        <f>ROUND(I305*H305,2)</f>
        <v>0</v>
      </c>
      <c r="BL305" s="18" t="s">
        <v>233</v>
      </c>
      <c r="BM305" s="231" t="s">
        <v>1066</v>
      </c>
    </row>
    <row r="306" s="2" customFormat="1">
      <c r="A306" s="39"/>
      <c r="B306" s="40"/>
      <c r="C306" s="41"/>
      <c r="D306" s="233" t="s">
        <v>146</v>
      </c>
      <c r="E306" s="41"/>
      <c r="F306" s="234" t="s">
        <v>1065</v>
      </c>
      <c r="G306" s="41"/>
      <c r="H306" s="41"/>
      <c r="I306" s="137"/>
      <c r="J306" s="41"/>
      <c r="K306" s="41"/>
      <c r="L306" s="45"/>
      <c r="M306" s="235"/>
      <c r="N306" s="236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146</v>
      </c>
      <c r="AU306" s="18" t="s">
        <v>85</v>
      </c>
    </row>
    <row r="307" s="13" customFormat="1">
      <c r="A307" s="13"/>
      <c r="B307" s="237"/>
      <c r="C307" s="238"/>
      <c r="D307" s="233" t="s">
        <v>147</v>
      </c>
      <c r="E307" s="239" t="s">
        <v>19</v>
      </c>
      <c r="F307" s="240" t="s">
        <v>1067</v>
      </c>
      <c r="G307" s="238"/>
      <c r="H307" s="241">
        <v>100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7" t="s">
        <v>147</v>
      </c>
      <c r="AU307" s="247" t="s">
        <v>85</v>
      </c>
      <c r="AV307" s="13" t="s">
        <v>85</v>
      </c>
      <c r="AW307" s="13" t="s">
        <v>34</v>
      </c>
      <c r="AX307" s="13" t="s">
        <v>82</v>
      </c>
      <c r="AY307" s="247" t="s">
        <v>139</v>
      </c>
    </row>
    <row r="308" s="13" customFormat="1">
      <c r="A308" s="13"/>
      <c r="B308" s="237"/>
      <c r="C308" s="238"/>
      <c r="D308" s="233" t="s">
        <v>147</v>
      </c>
      <c r="E308" s="238"/>
      <c r="F308" s="240" t="s">
        <v>1068</v>
      </c>
      <c r="G308" s="238"/>
      <c r="H308" s="241">
        <v>120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147</v>
      </c>
      <c r="AU308" s="247" t="s">
        <v>85</v>
      </c>
      <c r="AV308" s="13" t="s">
        <v>85</v>
      </c>
      <c r="AW308" s="13" t="s">
        <v>4</v>
      </c>
      <c r="AX308" s="13" t="s">
        <v>82</v>
      </c>
      <c r="AY308" s="247" t="s">
        <v>139</v>
      </c>
    </row>
    <row r="309" s="2" customFormat="1" ht="21.75" customHeight="1">
      <c r="A309" s="39"/>
      <c r="B309" s="40"/>
      <c r="C309" s="220" t="s">
        <v>516</v>
      </c>
      <c r="D309" s="220" t="s">
        <v>140</v>
      </c>
      <c r="E309" s="221" t="s">
        <v>390</v>
      </c>
      <c r="F309" s="222" t="s">
        <v>391</v>
      </c>
      <c r="G309" s="223" t="s">
        <v>180</v>
      </c>
      <c r="H309" s="224">
        <v>20</v>
      </c>
      <c r="I309" s="225"/>
      <c r="J309" s="226">
        <f>ROUND(I309*H309,2)</f>
        <v>0</v>
      </c>
      <c r="K309" s="222" t="s">
        <v>156</v>
      </c>
      <c r="L309" s="45"/>
      <c r="M309" s="227" t="s">
        <v>19</v>
      </c>
      <c r="N309" s="228" t="s">
        <v>45</v>
      </c>
      <c r="O309" s="85"/>
      <c r="P309" s="229">
        <f>O309*H309</f>
        <v>0</v>
      </c>
      <c r="Q309" s="229">
        <v>0</v>
      </c>
      <c r="R309" s="229">
        <f>Q309*H309</f>
        <v>0</v>
      </c>
      <c r="S309" s="229">
        <v>0</v>
      </c>
      <c r="T309" s="230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1" t="s">
        <v>233</v>
      </c>
      <c r="AT309" s="231" t="s">
        <v>140</v>
      </c>
      <c r="AU309" s="231" t="s">
        <v>85</v>
      </c>
      <c r="AY309" s="18" t="s">
        <v>139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8" t="s">
        <v>82</v>
      </c>
      <c r="BK309" s="232">
        <f>ROUND(I309*H309,2)</f>
        <v>0</v>
      </c>
      <c r="BL309" s="18" t="s">
        <v>233</v>
      </c>
      <c r="BM309" s="231" t="s">
        <v>1069</v>
      </c>
    </row>
    <row r="310" s="2" customFormat="1">
      <c r="A310" s="39"/>
      <c r="B310" s="40"/>
      <c r="C310" s="41"/>
      <c r="D310" s="233" t="s">
        <v>146</v>
      </c>
      <c r="E310" s="41"/>
      <c r="F310" s="234" t="s">
        <v>393</v>
      </c>
      <c r="G310" s="41"/>
      <c r="H310" s="41"/>
      <c r="I310" s="137"/>
      <c r="J310" s="41"/>
      <c r="K310" s="41"/>
      <c r="L310" s="45"/>
      <c r="M310" s="235"/>
      <c r="N310" s="236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146</v>
      </c>
      <c r="AU310" s="18" t="s">
        <v>85</v>
      </c>
    </row>
    <row r="311" s="2" customFormat="1" ht="21.75" customHeight="1">
      <c r="A311" s="39"/>
      <c r="B311" s="40"/>
      <c r="C311" s="250" t="s">
        <v>522</v>
      </c>
      <c r="D311" s="250" t="s">
        <v>161</v>
      </c>
      <c r="E311" s="251" t="s">
        <v>1070</v>
      </c>
      <c r="F311" s="252" t="s">
        <v>1071</v>
      </c>
      <c r="G311" s="253" t="s">
        <v>180</v>
      </c>
      <c r="H311" s="254">
        <v>24</v>
      </c>
      <c r="I311" s="255"/>
      <c r="J311" s="256">
        <f>ROUND(I311*H311,2)</f>
        <v>0</v>
      </c>
      <c r="K311" s="252" t="s">
        <v>156</v>
      </c>
      <c r="L311" s="257"/>
      <c r="M311" s="258" t="s">
        <v>19</v>
      </c>
      <c r="N311" s="259" t="s">
        <v>45</v>
      </c>
      <c r="O311" s="85"/>
      <c r="P311" s="229">
        <f>O311*H311</f>
        <v>0</v>
      </c>
      <c r="Q311" s="229">
        <v>0.00042999999999999999</v>
      </c>
      <c r="R311" s="229">
        <f>Q311*H311</f>
        <v>0.010319999999999999</v>
      </c>
      <c r="S311" s="229">
        <v>0</v>
      </c>
      <c r="T311" s="230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1" t="s">
        <v>284</v>
      </c>
      <c r="AT311" s="231" t="s">
        <v>161</v>
      </c>
      <c r="AU311" s="231" t="s">
        <v>85</v>
      </c>
      <c r="AY311" s="18" t="s">
        <v>139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8" t="s">
        <v>82</v>
      </c>
      <c r="BK311" s="232">
        <f>ROUND(I311*H311,2)</f>
        <v>0</v>
      </c>
      <c r="BL311" s="18" t="s">
        <v>284</v>
      </c>
      <c r="BM311" s="231" t="s">
        <v>1072</v>
      </c>
    </row>
    <row r="312" s="2" customFormat="1">
      <c r="A312" s="39"/>
      <c r="B312" s="40"/>
      <c r="C312" s="41"/>
      <c r="D312" s="233" t="s">
        <v>146</v>
      </c>
      <c r="E312" s="41"/>
      <c r="F312" s="234" t="s">
        <v>1071</v>
      </c>
      <c r="G312" s="41"/>
      <c r="H312" s="41"/>
      <c r="I312" s="137"/>
      <c r="J312" s="41"/>
      <c r="K312" s="41"/>
      <c r="L312" s="45"/>
      <c r="M312" s="235"/>
      <c r="N312" s="236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146</v>
      </c>
      <c r="AU312" s="18" t="s">
        <v>85</v>
      </c>
    </row>
    <row r="313" s="13" customFormat="1">
      <c r="A313" s="13"/>
      <c r="B313" s="237"/>
      <c r="C313" s="238"/>
      <c r="D313" s="233" t="s">
        <v>147</v>
      </c>
      <c r="E313" s="239" t="s">
        <v>19</v>
      </c>
      <c r="F313" s="240" t="s">
        <v>1073</v>
      </c>
      <c r="G313" s="238"/>
      <c r="H313" s="241">
        <v>20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147</v>
      </c>
      <c r="AU313" s="247" t="s">
        <v>85</v>
      </c>
      <c r="AV313" s="13" t="s">
        <v>85</v>
      </c>
      <c r="AW313" s="13" t="s">
        <v>34</v>
      </c>
      <c r="AX313" s="13" t="s">
        <v>82</v>
      </c>
      <c r="AY313" s="247" t="s">
        <v>139</v>
      </c>
    </row>
    <row r="314" s="13" customFormat="1">
      <c r="A314" s="13"/>
      <c r="B314" s="237"/>
      <c r="C314" s="238"/>
      <c r="D314" s="233" t="s">
        <v>147</v>
      </c>
      <c r="E314" s="238"/>
      <c r="F314" s="240" t="s">
        <v>190</v>
      </c>
      <c r="G314" s="238"/>
      <c r="H314" s="241">
        <v>24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147</v>
      </c>
      <c r="AU314" s="247" t="s">
        <v>85</v>
      </c>
      <c r="AV314" s="13" t="s">
        <v>85</v>
      </c>
      <c r="AW314" s="13" t="s">
        <v>4</v>
      </c>
      <c r="AX314" s="13" t="s">
        <v>82</v>
      </c>
      <c r="AY314" s="247" t="s">
        <v>139</v>
      </c>
    </row>
    <row r="315" s="2" customFormat="1" ht="16.5" customHeight="1">
      <c r="A315" s="39"/>
      <c r="B315" s="40"/>
      <c r="C315" s="220" t="s">
        <v>527</v>
      </c>
      <c r="D315" s="220" t="s">
        <v>140</v>
      </c>
      <c r="E315" s="221" t="s">
        <v>506</v>
      </c>
      <c r="F315" s="222" t="s">
        <v>507</v>
      </c>
      <c r="G315" s="223" t="s">
        <v>180</v>
      </c>
      <c r="H315" s="224">
        <v>675</v>
      </c>
      <c r="I315" s="225"/>
      <c r="J315" s="226">
        <f>ROUND(I315*H315,2)</f>
        <v>0</v>
      </c>
      <c r="K315" s="222" t="s">
        <v>156</v>
      </c>
      <c r="L315" s="45"/>
      <c r="M315" s="227" t="s">
        <v>19</v>
      </c>
      <c r="N315" s="228" t="s">
        <v>45</v>
      </c>
      <c r="O315" s="85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1" t="s">
        <v>233</v>
      </c>
      <c r="AT315" s="231" t="s">
        <v>140</v>
      </c>
      <c r="AU315" s="231" t="s">
        <v>85</v>
      </c>
      <c r="AY315" s="18" t="s">
        <v>139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8" t="s">
        <v>82</v>
      </c>
      <c r="BK315" s="232">
        <f>ROUND(I315*H315,2)</f>
        <v>0</v>
      </c>
      <c r="BL315" s="18" t="s">
        <v>233</v>
      </c>
      <c r="BM315" s="231" t="s">
        <v>508</v>
      </c>
    </row>
    <row r="316" s="2" customFormat="1">
      <c r="A316" s="39"/>
      <c r="B316" s="40"/>
      <c r="C316" s="41"/>
      <c r="D316" s="233" t="s">
        <v>146</v>
      </c>
      <c r="E316" s="41"/>
      <c r="F316" s="234" t="s">
        <v>509</v>
      </c>
      <c r="G316" s="41"/>
      <c r="H316" s="41"/>
      <c r="I316" s="137"/>
      <c r="J316" s="41"/>
      <c r="K316" s="41"/>
      <c r="L316" s="45"/>
      <c r="M316" s="235"/>
      <c r="N316" s="236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146</v>
      </c>
      <c r="AU316" s="18" t="s">
        <v>85</v>
      </c>
    </row>
    <row r="317" s="2" customFormat="1" ht="21.75" customHeight="1">
      <c r="A317" s="39"/>
      <c r="B317" s="40"/>
      <c r="C317" s="250" t="s">
        <v>532</v>
      </c>
      <c r="D317" s="250" t="s">
        <v>161</v>
      </c>
      <c r="E317" s="251" t="s">
        <v>511</v>
      </c>
      <c r="F317" s="252" t="s">
        <v>512</v>
      </c>
      <c r="G317" s="253" t="s">
        <v>180</v>
      </c>
      <c r="H317" s="254">
        <v>690</v>
      </c>
      <c r="I317" s="255"/>
      <c r="J317" s="256">
        <f>ROUND(I317*H317,2)</f>
        <v>0</v>
      </c>
      <c r="K317" s="252" t="s">
        <v>19</v>
      </c>
      <c r="L317" s="257"/>
      <c r="M317" s="258" t="s">
        <v>19</v>
      </c>
      <c r="N317" s="259" t="s">
        <v>45</v>
      </c>
      <c r="O317" s="85"/>
      <c r="P317" s="229">
        <f>O317*H317</f>
        <v>0</v>
      </c>
      <c r="Q317" s="229">
        <v>0</v>
      </c>
      <c r="R317" s="229">
        <f>Q317*H317</f>
        <v>0</v>
      </c>
      <c r="S317" s="229">
        <v>0</v>
      </c>
      <c r="T317" s="230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1" t="s">
        <v>347</v>
      </c>
      <c r="AT317" s="231" t="s">
        <v>161</v>
      </c>
      <c r="AU317" s="231" t="s">
        <v>85</v>
      </c>
      <c r="AY317" s="18" t="s">
        <v>139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8" t="s">
        <v>82</v>
      </c>
      <c r="BK317" s="232">
        <f>ROUND(I317*H317,2)</f>
        <v>0</v>
      </c>
      <c r="BL317" s="18" t="s">
        <v>233</v>
      </c>
      <c r="BM317" s="231" t="s">
        <v>513</v>
      </c>
    </row>
    <row r="318" s="2" customFormat="1">
      <c r="A318" s="39"/>
      <c r="B318" s="40"/>
      <c r="C318" s="41"/>
      <c r="D318" s="233" t="s">
        <v>146</v>
      </c>
      <c r="E318" s="41"/>
      <c r="F318" s="234" t="s">
        <v>512</v>
      </c>
      <c r="G318" s="41"/>
      <c r="H318" s="41"/>
      <c r="I318" s="137"/>
      <c r="J318" s="41"/>
      <c r="K318" s="41"/>
      <c r="L318" s="45"/>
      <c r="M318" s="235"/>
      <c r="N318" s="236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146</v>
      </c>
      <c r="AU318" s="18" t="s">
        <v>85</v>
      </c>
    </row>
    <row r="319" s="13" customFormat="1">
      <c r="A319" s="13"/>
      <c r="B319" s="237"/>
      <c r="C319" s="238"/>
      <c r="D319" s="233" t="s">
        <v>147</v>
      </c>
      <c r="E319" s="239" t="s">
        <v>19</v>
      </c>
      <c r="F319" s="240" t="s">
        <v>1074</v>
      </c>
      <c r="G319" s="238"/>
      <c r="H319" s="241">
        <v>575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7" t="s">
        <v>147</v>
      </c>
      <c r="AU319" s="247" t="s">
        <v>85</v>
      </c>
      <c r="AV319" s="13" t="s">
        <v>85</v>
      </c>
      <c r="AW319" s="13" t="s">
        <v>34</v>
      </c>
      <c r="AX319" s="13" t="s">
        <v>82</v>
      </c>
      <c r="AY319" s="247" t="s">
        <v>139</v>
      </c>
    </row>
    <row r="320" s="13" customFormat="1">
      <c r="A320" s="13"/>
      <c r="B320" s="237"/>
      <c r="C320" s="238"/>
      <c r="D320" s="233" t="s">
        <v>147</v>
      </c>
      <c r="E320" s="238"/>
      <c r="F320" s="240" t="s">
        <v>1075</v>
      </c>
      <c r="G320" s="238"/>
      <c r="H320" s="241">
        <v>690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147</v>
      </c>
      <c r="AU320" s="247" t="s">
        <v>85</v>
      </c>
      <c r="AV320" s="13" t="s">
        <v>85</v>
      </c>
      <c r="AW320" s="13" t="s">
        <v>4</v>
      </c>
      <c r="AX320" s="13" t="s">
        <v>82</v>
      </c>
      <c r="AY320" s="247" t="s">
        <v>139</v>
      </c>
    </row>
    <row r="321" s="2" customFormat="1" ht="21.75" customHeight="1">
      <c r="A321" s="39"/>
      <c r="B321" s="40"/>
      <c r="C321" s="250" t="s">
        <v>536</v>
      </c>
      <c r="D321" s="250" t="s">
        <v>161</v>
      </c>
      <c r="E321" s="251" t="s">
        <v>517</v>
      </c>
      <c r="F321" s="252" t="s">
        <v>518</v>
      </c>
      <c r="G321" s="253" t="s">
        <v>180</v>
      </c>
      <c r="H321" s="254">
        <v>120</v>
      </c>
      <c r="I321" s="255"/>
      <c r="J321" s="256">
        <f>ROUND(I321*H321,2)</f>
        <v>0</v>
      </c>
      <c r="K321" s="252" t="s">
        <v>19</v>
      </c>
      <c r="L321" s="257"/>
      <c r="M321" s="258" t="s">
        <v>19</v>
      </c>
      <c r="N321" s="259" t="s">
        <v>45</v>
      </c>
      <c r="O321" s="85"/>
      <c r="P321" s="229">
        <f>O321*H321</f>
        <v>0</v>
      </c>
      <c r="Q321" s="229">
        <v>0</v>
      </c>
      <c r="R321" s="229">
        <f>Q321*H321</f>
        <v>0</v>
      </c>
      <c r="S321" s="229">
        <v>0</v>
      </c>
      <c r="T321" s="230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1" t="s">
        <v>347</v>
      </c>
      <c r="AT321" s="231" t="s">
        <v>161</v>
      </c>
      <c r="AU321" s="231" t="s">
        <v>85</v>
      </c>
      <c r="AY321" s="18" t="s">
        <v>139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8" t="s">
        <v>82</v>
      </c>
      <c r="BK321" s="232">
        <f>ROUND(I321*H321,2)</f>
        <v>0</v>
      </c>
      <c r="BL321" s="18" t="s">
        <v>233</v>
      </c>
      <c r="BM321" s="231" t="s">
        <v>519</v>
      </c>
    </row>
    <row r="322" s="2" customFormat="1">
      <c r="A322" s="39"/>
      <c r="B322" s="40"/>
      <c r="C322" s="41"/>
      <c r="D322" s="233" t="s">
        <v>146</v>
      </c>
      <c r="E322" s="41"/>
      <c r="F322" s="234" t="s">
        <v>518</v>
      </c>
      <c r="G322" s="41"/>
      <c r="H322" s="41"/>
      <c r="I322" s="137"/>
      <c r="J322" s="41"/>
      <c r="K322" s="41"/>
      <c r="L322" s="45"/>
      <c r="M322" s="235"/>
      <c r="N322" s="236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146</v>
      </c>
      <c r="AU322" s="18" t="s">
        <v>85</v>
      </c>
    </row>
    <row r="323" s="13" customFormat="1">
      <c r="A323" s="13"/>
      <c r="B323" s="237"/>
      <c r="C323" s="238"/>
      <c r="D323" s="233" t="s">
        <v>147</v>
      </c>
      <c r="E323" s="239" t="s">
        <v>19</v>
      </c>
      <c r="F323" s="240" t="s">
        <v>1076</v>
      </c>
      <c r="G323" s="238"/>
      <c r="H323" s="241">
        <v>100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7" t="s">
        <v>147</v>
      </c>
      <c r="AU323" s="247" t="s">
        <v>85</v>
      </c>
      <c r="AV323" s="13" t="s">
        <v>85</v>
      </c>
      <c r="AW323" s="13" t="s">
        <v>34</v>
      </c>
      <c r="AX323" s="13" t="s">
        <v>82</v>
      </c>
      <c r="AY323" s="247" t="s">
        <v>139</v>
      </c>
    </row>
    <row r="324" s="13" customFormat="1">
      <c r="A324" s="13"/>
      <c r="B324" s="237"/>
      <c r="C324" s="238"/>
      <c r="D324" s="233" t="s">
        <v>147</v>
      </c>
      <c r="E324" s="238"/>
      <c r="F324" s="240" t="s">
        <v>1068</v>
      </c>
      <c r="G324" s="238"/>
      <c r="H324" s="241">
        <v>120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147</v>
      </c>
      <c r="AU324" s="247" t="s">
        <v>85</v>
      </c>
      <c r="AV324" s="13" t="s">
        <v>85</v>
      </c>
      <c r="AW324" s="13" t="s">
        <v>4</v>
      </c>
      <c r="AX324" s="13" t="s">
        <v>82</v>
      </c>
      <c r="AY324" s="247" t="s">
        <v>139</v>
      </c>
    </row>
    <row r="325" s="2" customFormat="1" ht="21.75" customHeight="1">
      <c r="A325" s="39"/>
      <c r="B325" s="40"/>
      <c r="C325" s="220" t="s">
        <v>542</v>
      </c>
      <c r="D325" s="220" t="s">
        <v>140</v>
      </c>
      <c r="E325" s="221" t="s">
        <v>523</v>
      </c>
      <c r="F325" s="222" t="s">
        <v>524</v>
      </c>
      <c r="G325" s="223" t="s">
        <v>155</v>
      </c>
      <c r="H325" s="224">
        <v>1</v>
      </c>
      <c r="I325" s="225"/>
      <c r="J325" s="226">
        <f>ROUND(I325*H325,2)</f>
        <v>0</v>
      </c>
      <c r="K325" s="222" t="s">
        <v>156</v>
      </c>
      <c r="L325" s="45"/>
      <c r="M325" s="227" t="s">
        <v>19</v>
      </c>
      <c r="N325" s="228" t="s">
        <v>45</v>
      </c>
      <c r="O325" s="85"/>
      <c r="P325" s="229">
        <f>O325*H325</f>
        <v>0</v>
      </c>
      <c r="Q325" s="229">
        <v>0</v>
      </c>
      <c r="R325" s="229">
        <f>Q325*H325</f>
        <v>0</v>
      </c>
      <c r="S325" s="229">
        <v>0</v>
      </c>
      <c r="T325" s="230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1" t="s">
        <v>233</v>
      </c>
      <c r="AT325" s="231" t="s">
        <v>140</v>
      </c>
      <c r="AU325" s="231" t="s">
        <v>85</v>
      </c>
      <c r="AY325" s="18" t="s">
        <v>139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8" t="s">
        <v>82</v>
      </c>
      <c r="BK325" s="232">
        <f>ROUND(I325*H325,2)</f>
        <v>0</v>
      </c>
      <c r="BL325" s="18" t="s">
        <v>233</v>
      </c>
      <c r="BM325" s="231" t="s">
        <v>525</v>
      </c>
    </row>
    <row r="326" s="2" customFormat="1">
      <c r="A326" s="39"/>
      <c r="B326" s="40"/>
      <c r="C326" s="41"/>
      <c r="D326" s="233" t="s">
        <v>146</v>
      </c>
      <c r="E326" s="41"/>
      <c r="F326" s="234" t="s">
        <v>526</v>
      </c>
      <c r="G326" s="41"/>
      <c r="H326" s="41"/>
      <c r="I326" s="137"/>
      <c r="J326" s="41"/>
      <c r="K326" s="41"/>
      <c r="L326" s="45"/>
      <c r="M326" s="235"/>
      <c r="N326" s="236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146</v>
      </c>
      <c r="AU326" s="18" t="s">
        <v>85</v>
      </c>
    </row>
    <row r="327" s="2" customFormat="1" ht="21.75" customHeight="1">
      <c r="A327" s="39"/>
      <c r="B327" s="40"/>
      <c r="C327" s="250" t="s">
        <v>548</v>
      </c>
      <c r="D327" s="250" t="s">
        <v>161</v>
      </c>
      <c r="E327" s="251" t="s">
        <v>528</v>
      </c>
      <c r="F327" s="252" t="s">
        <v>529</v>
      </c>
      <c r="G327" s="253" t="s">
        <v>155</v>
      </c>
      <c r="H327" s="254">
        <v>1</v>
      </c>
      <c r="I327" s="255"/>
      <c r="J327" s="256">
        <f>ROUND(I327*H327,2)</f>
        <v>0</v>
      </c>
      <c r="K327" s="252" t="s">
        <v>19</v>
      </c>
      <c r="L327" s="257"/>
      <c r="M327" s="258" t="s">
        <v>19</v>
      </c>
      <c r="N327" s="259" t="s">
        <v>45</v>
      </c>
      <c r="O327" s="85"/>
      <c r="P327" s="229">
        <f>O327*H327</f>
        <v>0</v>
      </c>
      <c r="Q327" s="229">
        <v>0.021999999999999999</v>
      </c>
      <c r="R327" s="229">
        <f>Q327*H327</f>
        <v>0.021999999999999999</v>
      </c>
      <c r="S327" s="229">
        <v>0</v>
      </c>
      <c r="T327" s="230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1" t="s">
        <v>284</v>
      </c>
      <c r="AT327" s="231" t="s">
        <v>161</v>
      </c>
      <c r="AU327" s="231" t="s">
        <v>85</v>
      </c>
      <c r="AY327" s="18" t="s">
        <v>139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8" t="s">
        <v>82</v>
      </c>
      <c r="BK327" s="232">
        <f>ROUND(I327*H327,2)</f>
        <v>0</v>
      </c>
      <c r="BL327" s="18" t="s">
        <v>284</v>
      </c>
      <c r="BM327" s="231" t="s">
        <v>530</v>
      </c>
    </row>
    <row r="328" s="2" customFormat="1">
      <c r="A328" s="39"/>
      <c r="B328" s="40"/>
      <c r="C328" s="41"/>
      <c r="D328" s="233" t="s">
        <v>146</v>
      </c>
      <c r="E328" s="41"/>
      <c r="F328" s="234" t="s">
        <v>531</v>
      </c>
      <c r="G328" s="41"/>
      <c r="H328" s="41"/>
      <c r="I328" s="137"/>
      <c r="J328" s="41"/>
      <c r="K328" s="41"/>
      <c r="L328" s="45"/>
      <c r="M328" s="235"/>
      <c r="N328" s="236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146</v>
      </c>
      <c r="AU328" s="18" t="s">
        <v>85</v>
      </c>
    </row>
    <row r="329" s="13" customFormat="1">
      <c r="A329" s="13"/>
      <c r="B329" s="237"/>
      <c r="C329" s="238"/>
      <c r="D329" s="233" t="s">
        <v>147</v>
      </c>
      <c r="E329" s="239" t="s">
        <v>19</v>
      </c>
      <c r="F329" s="240" t="s">
        <v>1077</v>
      </c>
      <c r="G329" s="238"/>
      <c r="H329" s="241">
        <v>1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147</v>
      </c>
      <c r="AU329" s="247" t="s">
        <v>85</v>
      </c>
      <c r="AV329" s="13" t="s">
        <v>85</v>
      </c>
      <c r="AW329" s="13" t="s">
        <v>34</v>
      </c>
      <c r="AX329" s="13" t="s">
        <v>82</v>
      </c>
      <c r="AY329" s="247" t="s">
        <v>139</v>
      </c>
    </row>
    <row r="330" s="2" customFormat="1" ht="16.5" customHeight="1">
      <c r="A330" s="39"/>
      <c r="B330" s="40"/>
      <c r="C330" s="220" t="s">
        <v>553</v>
      </c>
      <c r="D330" s="220" t="s">
        <v>140</v>
      </c>
      <c r="E330" s="221" t="s">
        <v>533</v>
      </c>
      <c r="F330" s="222" t="s">
        <v>534</v>
      </c>
      <c r="G330" s="223" t="s">
        <v>155</v>
      </c>
      <c r="H330" s="224">
        <v>1</v>
      </c>
      <c r="I330" s="225"/>
      <c r="J330" s="226">
        <f>ROUND(I330*H330,2)</f>
        <v>0</v>
      </c>
      <c r="K330" s="222" t="s">
        <v>19</v>
      </c>
      <c r="L330" s="45"/>
      <c r="M330" s="227" t="s">
        <v>19</v>
      </c>
      <c r="N330" s="228" t="s">
        <v>45</v>
      </c>
      <c r="O330" s="85"/>
      <c r="P330" s="229">
        <f>O330*H330</f>
        <v>0</v>
      </c>
      <c r="Q330" s="229">
        <v>0</v>
      </c>
      <c r="R330" s="229">
        <f>Q330*H330</f>
        <v>0</v>
      </c>
      <c r="S330" s="229">
        <v>0</v>
      </c>
      <c r="T330" s="230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1" t="s">
        <v>233</v>
      </c>
      <c r="AT330" s="231" t="s">
        <v>140</v>
      </c>
      <c r="AU330" s="231" t="s">
        <v>85</v>
      </c>
      <c r="AY330" s="18" t="s">
        <v>139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8" t="s">
        <v>82</v>
      </c>
      <c r="BK330" s="232">
        <f>ROUND(I330*H330,2)</f>
        <v>0</v>
      </c>
      <c r="BL330" s="18" t="s">
        <v>233</v>
      </c>
      <c r="BM330" s="231" t="s">
        <v>535</v>
      </c>
    </row>
    <row r="331" s="2" customFormat="1">
      <c r="A331" s="39"/>
      <c r="B331" s="40"/>
      <c r="C331" s="41"/>
      <c r="D331" s="233" t="s">
        <v>146</v>
      </c>
      <c r="E331" s="41"/>
      <c r="F331" s="234" t="s">
        <v>534</v>
      </c>
      <c r="G331" s="41"/>
      <c r="H331" s="41"/>
      <c r="I331" s="137"/>
      <c r="J331" s="41"/>
      <c r="K331" s="41"/>
      <c r="L331" s="45"/>
      <c r="M331" s="235"/>
      <c r="N331" s="236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146</v>
      </c>
      <c r="AU331" s="18" t="s">
        <v>85</v>
      </c>
    </row>
    <row r="332" s="2" customFormat="1" ht="21.75" customHeight="1">
      <c r="A332" s="39"/>
      <c r="B332" s="40"/>
      <c r="C332" s="250" t="s">
        <v>561</v>
      </c>
      <c r="D332" s="250" t="s">
        <v>161</v>
      </c>
      <c r="E332" s="251" t="s">
        <v>537</v>
      </c>
      <c r="F332" s="252" t="s">
        <v>538</v>
      </c>
      <c r="G332" s="253" t="s">
        <v>155</v>
      </c>
      <c r="H332" s="254">
        <v>1</v>
      </c>
      <c r="I332" s="255"/>
      <c r="J332" s="256">
        <f>ROUND(I332*H332,2)</f>
        <v>0</v>
      </c>
      <c r="K332" s="252" t="s">
        <v>156</v>
      </c>
      <c r="L332" s="257"/>
      <c r="M332" s="258" t="s">
        <v>19</v>
      </c>
      <c r="N332" s="259" t="s">
        <v>45</v>
      </c>
      <c r="O332" s="85"/>
      <c r="P332" s="229">
        <f>O332*H332</f>
        <v>0</v>
      </c>
      <c r="Q332" s="229">
        <v>0.012999999999999999</v>
      </c>
      <c r="R332" s="229">
        <f>Q332*H332</f>
        <v>0.012999999999999999</v>
      </c>
      <c r="S332" s="229">
        <v>0</v>
      </c>
      <c r="T332" s="23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1" t="s">
        <v>284</v>
      </c>
      <c r="AT332" s="231" t="s">
        <v>161</v>
      </c>
      <c r="AU332" s="231" t="s">
        <v>85</v>
      </c>
      <c r="AY332" s="18" t="s">
        <v>139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8" t="s">
        <v>82</v>
      </c>
      <c r="BK332" s="232">
        <f>ROUND(I332*H332,2)</f>
        <v>0</v>
      </c>
      <c r="BL332" s="18" t="s">
        <v>284</v>
      </c>
      <c r="BM332" s="231" t="s">
        <v>539</v>
      </c>
    </row>
    <row r="333" s="2" customFormat="1">
      <c r="A333" s="39"/>
      <c r="B333" s="40"/>
      <c r="C333" s="41"/>
      <c r="D333" s="233" t="s">
        <v>146</v>
      </c>
      <c r="E333" s="41"/>
      <c r="F333" s="234" t="s">
        <v>540</v>
      </c>
      <c r="G333" s="41"/>
      <c r="H333" s="41"/>
      <c r="I333" s="137"/>
      <c r="J333" s="41"/>
      <c r="K333" s="41"/>
      <c r="L333" s="45"/>
      <c r="M333" s="235"/>
      <c r="N333" s="236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146</v>
      </c>
      <c r="AU333" s="18" t="s">
        <v>85</v>
      </c>
    </row>
    <row r="334" s="2" customFormat="1">
      <c r="A334" s="39"/>
      <c r="B334" s="40"/>
      <c r="C334" s="41"/>
      <c r="D334" s="233" t="s">
        <v>196</v>
      </c>
      <c r="E334" s="41"/>
      <c r="F334" s="260" t="s">
        <v>541</v>
      </c>
      <c r="G334" s="41"/>
      <c r="H334" s="41"/>
      <c r="I334" s="137"/>
      <c r="J334" s="41"/>
      <c r="K334" s="41"/>
      <c r="L334" s="45"/>
      <c r="M334" s="235"/>
      <c r="N334" s="236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196</v>
      </c>
      <c r="AU334" s="18" t="s">
        <v>85</v>
      </c>
    </row>
    <row r="335" s="13" customFormat="1">
      <c r="A335" s="13"/>
      <c r="B335" s="237"/>
      <c r="C335" s="238"/>
      <c r="D335" s="233" t="s">
        <v>147</v>
      </c>
      <c r="E335" s="239" t="s">
        <v>19</v>
      </c>
      <c r="F335" s="240" t="s">
        <v>1077</v>
      </c>
      <c r="G335" s="238"/>
      <c r="H335" s="241">
        <v>1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7" t="s">
        <v>147</v>
      </c>
      <c r="AU335" s="247" t="s">
        <v>85</v>
      </c>
      <c r="AV335" s="13" t="s">
        <v>85</v>
      </c>
      <c r="AW335" s="13" t="s">
        <v>34</v>
      </c>
      <c r="AX335" s="13" t="s">
        <v>82</v>
      </c>
      <c r="AY335" s="247" t="s">
        <v>139</v>
      </c>
    </row>
    <row r="336" s="2" customFormat="1" ht="21.75" customHeight="1">
      <c r="A336" s="39"/>
      <c r="B336" s="40"/>
      <c r="C336" s="220" t="s">
        <v>566</v>
      </c>
      <c r="D336" s="220" t="s">
        <v>140</v>
      </c>
      <c r="E336" s="221" t="s">
        <v>543</v>
      </c>
      <c r="F336" s="222" t="s">
        <v>544</v>
      </c>
      <c r="G336" s="223" t="s">
        <v>155</v>
      </c>
      <c r="H336" s="224">
        <v>1</v>
      </c>
      <c r="I336" s="225"/>
      <c r="J336" s="226">
        <f>ROUND(I336*H336,2)</f>
        <v>0</v>
      </c>
      <c r="K336" s="222" t="s">
        <v>156</v>
      </c>
      <c r="L336" s="45"/>
      <c r="M336" s="227" t="s">
        <v>19</v>
      </c>
      <c r="N336" s="228" t="s">
        <v>45</v>
      </c>
      <c r="O336" s="85"/>
      <c r="P336" s="229">
        <f>O336*H336</f>
        <v>0</v>
      </c>
      <c r="Q336" s="229">
        <v>0</v>
      </c>
      <c r="R336" s="229">
        <f>Q336*H336</f>
        <v>0</v>
      </c>
      <c r="S336" s="229">
        <v>0</v>
      </c>
      <c r="T336" s="230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1" t="s">
        <v>233</v>
      </c>
      <c r="AT336" s="231" t="s">
        <v>140</v>
      </c>
      <c r="AU336" s="231" t="s">
        <v>85</v>
      </c>
      <c r="AY336" s="18" t="s">
        <v>139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8" t="s">
        <v>82</v>
      </c>
      <c r="BK336" s="232">
        <f>ROUND(I336*H336,2)</f>
        <v>0</v>
      </c>
      <c r="BL336" s="18" t="s">
        <v>233</v>
      </c>
      <c r="BM336" s="231" t="s">
        <v>545</v>
      </c>
    </row>
    <row r="337" s="2" customFormat="1">
      <c r="A337" s="39"/>
      <c r="B337" s="40"/>
      <c r="C337" s="41"/>
      <c r="D337" s="233" t="s">
        <v>146</v>
      </c>
      <c r="E337" s="41"/>
      <c r="F337" s="234" t="s">
        <v>546</v>
      </c>
      <c r="G337" s="41"/>
      <c r="H337" s="41"/>
      <c r="I337" s="137"/>
      <c r="J337" s="41"/>
      <c r="K337" s="41"/>
      <c r="L337" s="45"/>
      <c r="M337" s="235"/>
      <c r="N337" s="236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146</v>
      </c>
      <c r="AU337" s="18" t="s">
        <v>85</v>
      </c>
    </row>
    <row r="338" s="13" customFormat="1">
      <c r="A338" s="13"/>
      <c r="B338" s="237"/>
      <c r="C338" s="238"/>
      <c r="D338" s="233" t="s">
        <v>147</v>
      </c>
      <c r="E338" s="239" t="s">
        <v>19</v>
      </c>
      <c r="F338" s="240" t="s">
        <v>1077</v>
      </c>
      <c r="G338" s="238"/>
      <c r="H338" s="241">
        <v>1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147</v>
      </c>
      <c r="AU338" s="247" t="s">
        <v>85</v>
      </c>
      <c r="AV338" s="13" t="s">
        <v>85</v>
      </c>
      <c r="AW338" s="13" t="s">
        <v>34</v>
      </c>
      <c r="AX338" s="13" t="s">
        <v>82</v>
      </c>
      <c r="AY338" s="247" t="s">
        <v>139</v>
      </c>
    </row>
    <row r="339" s="2" customFormat="1" ht="21.75" customHeight="1">
      <c r="A339" s="39"/>
      <c r="B339" s="40"/>
      <c r="C339" s="220" t="s">
        <v>572</v>
      </c>
      <c r="D339" s="220" t="s">
        <v>140</v>
      </c>
      <c r="E339" s="221" t="s">
        <v>549</v>
      </c>
      <c r="F339" s="222" t="s">
        <v>550</v>
      </c>
      <c r="G339" s="223" t="s">
        <v>155</v>
      </c>
      <c r="H339" s="224">
        <v>1</v>
      </c>
      <c r="I339" s="225"/>
      <c r="J339" s="226">
        <f>ROUND(I339*H339,2)</f>
        <v>0</v>
      </c>
      <c r="K339" s="222" t="s">
        <v>156</v>
      </c>
      <c r="L339" s="45"/>
      <c r="M339" s="227" t="s">
        <v>19</v>
      </c>
      <c r="N339" s="228" t="s">
        <v>45</v>
      </c>
      <c r="O339" s="85"/>
      <c r="P339" s="229">
        <f>O339*H339</f>
        <v>0</v>
      </c>
      <c r="Q339" s="229">
        <v>0</v>
      </c>
      <c r="R339" s="229">
        <f>Q339*H339</f>
        <v>0</v>
      </c>
      <c r="S339" s="229">
        <v>0</v>
      </c>
      <c r="T339" s="230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1" t="s">
        <v>233</v>
      </c>
      <c r="AT339" s="231" t="s">
        <v>140</v>
      </c>
      <c r="AU339" s="231" t="s">
        <v>85</v>
      </c>
      <c r="AY339" s="18" t="s">
        <v>139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8" t="s">
        <v>82</v>
      </c>
      <c r="BK339" s="232">
        <f>ROUND(I339*H339,2)</f>
        <v>0</v>
      </c>
      <c r="BL339" s="18" t="s">
        <v>233</v>
      </c>
      <c r="BM339" s="231" t="s">
        <v>551</v>
      </c>
    </row>
    <row r="340" s="2" customFormat="1">
      <c r="A340" s="39"/>
      <c r="B340" s="40"/>
      <c r="C340" s="41"/>
      <c r="D340" s="233" t="s">
        <v>146</v>
      </c>
      <c r="E340" s="41"/>
      <c r="F340" s="234" t="s">
        <v>552</v>
      </c>
      <c r="G340" s="41"/>
      <c r="H340" s="41"/>
      <c r="I340" s="137"/>
      <c r="J340" s="41"/>
      <c r="K340" s="41"/>
      <c r="L340" s="45"/>
      <c r="M340" s="235"/>
      <c r="N340" s="236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146</v>
      </c>
      <c r="AU340" s="18" t="s">
        <v>85</v>
      </c>
    </row>
    <row r="341" s="13" customFormat="1">
      <c r="A341" s="13"/>
      <c r="B341" s="237"/>
      <c r="C341" s="238"/>
      <c r="D341" s="233" t="s">
        <v>147</v>
      </c>
      <c r="E341" s="239" t="s">
        <v>19</v>
      </c>
      <c r="F341" s="240" t="s">
        <v>1077</v>
      </c>
      <c r="G341" s="238"/>
      <c r="H341" s="241">
        <v>1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7" t="s">
        <v>147</v>
      </c>
      <c r="AU341" s="247" t="s">
        <v>85</v>
      </c>
      <c r="AV341" s="13" t="s">
        <v>85</v>
      </c>
      <c r="AW341" s="13" t="s">
        <v>34</v>
      </c>
      <c r="AX341" s="13" t="s">
        <v>82</v>
      </c>
      <c r="AY341" s="247" t="s">
        <v>139</v>
      </c>
    </row>
    <row r="342" s="2" customFormat="1" ht="16.5" customHeight="1">
      <c r="A342" s="39"/>
      <c r="B342" s="40"/>
      <c r="C342" s="250" t="s">
        <v>576</v>
      </c>
      <c r="D342" s="250" t="s">
        <v>161</v>
      </c>
      <c r="E342" s="251" t="s">
        <v>554</v>
      </c>
      <c r="F342" s="252" t="s">
        <v>555</v>
      </c>
      <c r="G342" s="253" t="s">
        <v>556</v>
      </c>
      <c r="H342" s="254">
        <v>52</v>
      </c>
      <c r="I342" s="255"/>
      <c r="J342" s="256">
        <f>ROUND(I342*H342,2)</f>
        <v>0</v>
      </c>
      <c r="K342" s="252" t="s">
        <v>19</v>
      </c>
      <c r="L342" s="257"/>
      <c r="M342" s="258" t="s">
        <v>19</v>
      </c>
      <c r="N342" s="259" t="s">
        <v>45</v>
      </c>
      <c r="O342" s="85"/>
      <c r="P342" s="229">
        <f>O342*H342</f>
        <v>0</v>
      </c>
      <c r="Q342" s="229">
        <v>0</v>
      </c>
      <c r="R342" s="229">
        <f>Q342*H342</f>
        <v>0</v>
      </c>
      <c r="S342" s="229">
        <v>0</v>
      </c>
      <c r="T342" s="230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1" t="s">
        <v>347</v>
      </c>
      <c r="AT342" s="231" t="s">
        <v>161</v>
      </c>
      <c r="AU342" s="231" t="s">
        <v>85</v>
      </c>
      <c r="AY342" s="18" t="s">
        <v>139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8" t="s">
        <v>82</v>
      </c>
      <c r="BK342" s="232">
        <f>ROUND(I342*H342,2)</f>
        <v>0</v>
      </c>
      <c r="BL342" s="18" t="s">
        <v>233</v>
      </c>
      <c r="BM342" s="231" t="s">
        <v>557</v>
      </c>
    </row>
    <row r="343" s="2" customFormat="1">
      <c r="A343" s="39"/>
      <c r="B343" s="40"/>
      <c r="C343" s="41"/>
      <c r="D343" s="233" t="s">
        <v>146</v>
      </c>
      <c r="E343" s="41"/>
      <c r="F343" s="234" t="s">
        <v>558</v>
      </c>
      <c r="G343" s="41"/>
      <c r="H343" s="41"/>
      <c r="I343" s="137"/>
      <c r="J343" s="41"/>
      <c r="K343" s="41"/>
      <c r="L343" s="45"/>
      <c r="M343" s="235"/>
      <c r="N343" s="236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146</v>
      </c>
      <c r="AU343" s="18" t="s">
        <v>85</v>
      </c>
    </row>
    <row r="344" s="13" customFormat="1">
      <c r="A344" s="13"/>
      <c r="B344" s="237"/>
      <c r="C344" s="238"/>
      <c r="D344" s="233" t="s">
        <v>147</v>
      </c>
      <c r="E344" s="239" t="s">
        <v>19</v>
      </c>
      <c r="F344" s="240" t="s">
        <v>559</v>
      </c>
      <c r="G344" s="238"/>
      <c r="H344" s="241">
        <v>48</v>
      </c>
      <c r="I344" s="242"/>
      <c r="J344" s="238"/>
      <c r="K344" s="238"/>
      <c r="L344" s="243"/>
      <c r="M344" s="244"/>
      <c r="N344" s="245"/>
      <c r="O344" s="245"/>
      <c r="P344" s="245"/>
      <c r="Q344" s="245"/>
      <c r="R344" s="245"/>
      <c r="S344" s="245"/>
      <c r="T344" s="24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7" t="s">
        <v>147</v>
      </c>
      <c r="AU344" s="247" t="s">
        <v>85</v>
      </c>
      <c r="AV344" s="13" t="s">
        <v>85</v>
      </c>
      <c r="AW344" s="13" t="s">
        <v>34</v>
      </c>
      <c r="AX344" s="13" t="s">
        <v>74</v>
      </c>
      <c r="AY344" s="247" t="s">
        <v>139</v>
      </c>
    </row>
    <row r="345" s="13" customFormat="1">
      <c r="A345" s="13"/>
      <c r="B345" s="237"/>
      <c r="C345" s="238"/>
      <c r="D345" s="233" t="s">
        <v>147</v>
      </c>
      <c r="E345" s="239" t="s">
        <v>19</v>
      </c>
      <c r="F345" s="240" t="s">
        <v>560</v>
      </c>
      <c r="G345" s="238"/>
      <c r="H345" s="241">
        <v>4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7" t="s">
        <v>147</v>
      </c>
      <c r="AU345" s="247" t="s">
        <v>85</v>
      </c>
      <c r="AV345" s="13" t="s">
        <v>85</v>
      </c>
      <c r="AW345" s="13" t="s">
        <v>34</v>
      </c>
      <c r="AX345" s="13" t="s">
        <v>74</v>
      </c>
      <c r="AY345" s="247" t="s">
        <v>139</v>
      </c>
    </row>
    <row r="346" s="14" customFormat="1">
      <c r="A346" s="14"/>
      <c r="B346" s="261"/>
      <c r="C346" s="262"/>
      <c r="D346" s="233" t="s">
        <v>147</v>
      </c>
      <c r="E346" s="263" t="s">
        <v>19</v>
      </c>
      <c r="F346" s="264" t="s">
        <v>439</v>
      </c>
      <c r="G346" s="262"/>
      <c r="H346" s="265">
        <v>52</v>
      </c>
      <c r="I346" s="266"/>
      <c r="J346" s="262"/>
      <c r="K346" s="262"/>
      <c r="L346" s="267"/>
      <c r="M346" s="268"/>
      <c r="N346" s="269"/>
      <c r="O346" s="269"/>
      <c r="P346" s="269"/>
      <c r="Q346" s="269"/>
      <c r="R346" s="269"/>
      <c r="S346" s="269"/>
      <c r="T346" s="27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71" t="s">
        <v>147</v>
      </c>
      <c r="AU346" s="271" t="s">
        <v>85</v>
      </c>
      <c r="AV346" s="14" t="s">
        <v>167</v>
      </c>
      <c r="AW346" s="14" t="s">
        <v>34</v>
      </c>
      <c r="AX346" s="14" t="s">
        <v>82</v>
      </c>
      <c r="AY346" s="271" t="s">
        <v>139</v>
      </c>
    </row>
    <row r="347" s="2" customFormat="1" ht="16.5" customHeight="1">
      <c r="A347" s="39"/>
      <c r="B347" s="40"/>
      <c r="C347" s="220" t="s">
        <v>582</v>
      </c>
      <c r="D347" s="220" t="s">
        <v>140</v>
      </c>
      <c r="E347" s="221" t="s">
        <v>562</v>
      </c>
      <c r="F347" s="222" t="s">
        <v>563</v>
      </c>
      <c r="G347" s="223" t="s">
        <v>155</v>
      </c>
      <c r="H347" s="224">
        <v>2</v>
      </c>
      <c r="I347" s="225"/>
      <c r="J347" s="226">
        <f>ROUND(I347*H347,2)</f>
        <v>0</v>
      </c>
      <c r="K347" s="222" t="s">
        <v>19</v>
      </c>
      <c r="L347" s="45"/>
      <c r="M347" s="227" t="s">
        <v>19</v>
      </c>
      <c r="N347" s="228" t="s">
        <v>45</v>
      </c>
      <c r="O347" s="85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1" t="s">
        <v>233</v>
      </c>
      <c r="AT347" s="231" t="s">
        <v>140</v>
      </c>
      <c r="AU347" s="231" t="s">
        <v>85</v>
      </c>
      <c r="AY347" s="18" t="s">
        <v>139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8" t="s">
        <v>82</v>
      </c>
      <c r="BK347" s="232">
        <f>ROUND(I347*H347,2)</f>
        <v>0</v>
      </c>
      <c r="BL347" s="18" t="s">
        <v>233</v>
      </c>
      <c r="BM347" s="231" t="s">
        <v>564</v>
      </c>
    </row>
    <row r="348" s="2" customFormat="1">
      <c r="A348" s="39"/>
      <c r="B348" s="40"/>
      <c r="C348" s="41"/>
      <c r="D348" s="233" t="s">
        <v>146</v>
      </c>
      <c r="E348" s="41"/>
      <c r="F348" s="234" t="s">
        <v>565</v>
      </c>
      <c r="G348" s="41"/>
      <c r="H348" s="41"/>
      <c r="I348" s="137"/>
      <c r="J348" s="41"/>
      <c r="K348" s="41"/>
      <c r="L348" s="45"/>
      <c r="M348" s="235"/>
      <c r="N348" s="236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146</v>
      </c>
      <c r="AU348" s="18" t="s">
        <v>85</v>
      </c>
    </row>
    <row r="349" s="2" customFormat="1" ht="16.5" customHeight="1">
      <c r="A349" s="39"/>
      <c r="B349" s="40"/>
      <c r="C349" s="250" t="s">
        <v>586</v>
      </c>
      <c r="D349" s="250" t="s">
        <v>161</v>
      </c>
      <c r="E349" s="251" t="s">
        <v>567</v>
      </c>
      <c r="F349" s="252" t="s">
        <v>568</v>
      </c>
      <c r="G349" s="253" t="s">
        <v>155</v>
      </c>
      <c r="H349" s="254">
        <v>2</v>
      </c>
      <c r="I349" s="255"/>
      <c r="J349" s="256">
        <f>ROUND(I349*H349,2)</f>
        <v>0</v>
      </c>
      <c r="K349" s="252" t="s">
        <v>19</v>
      </c>
      <c r="L349" s="257"/>
      <c r="M349" s="258" t="s">
        <v>19</v>
      </c>
      <c r="N349" s="259" t="s">
        <v>45</v>
      </c>
      <c r="O349" s="85"/>
      <c r="P349" s="229">
        <f>O349*H349</f>
        <v>0</v>
      </c>
      <c r="Q349" s="229">
        <v>0.033000000000000002</v>
      </c>
      <c r="R349" s="229">
        <f>Q349*H349</f>
        <v>0.066000000000000003</v>
      </c>
      <c r="S349" s="229">
        <v>0</v>
      </c>
      <c r="T349" s="230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1" t="s">
        <v>284</v>
      </c>
      <c r="AT349" s="231" t="s">
        <v>161</v>
      </c>
      <c r="AU349" s="231" t="s">
        <v>85</v>
      </c>
      <c r="AY349" s="18" t="s">
        <v>139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8" t="s">
        <v>82</v>
      </c>
      <c r="BK349" s="232">
        <f>ROUND(I349*H349,2)</f>
        <v>0</v>
      </c>
      <c r="BL349" s="18" t="s">
        <v>284</v>
      </c>
      <c r="BM349" s="231" t="s">
        <v>569</v>
      </c>
    </row>
    <row r="350" s="2" customFormat="1">
      <c r="A350" s="39"/>
      <c r="B350" s="40"/>
      <c r="C350" s="41"/>
      <c r="D350" s="233" t="s">
        <v>146</v>
      </c>
      <c r="E350" s="41"/>
      <c r="F350" s="234" t="s">
        <v>568</v>
      </c>
      <c r="G350" s="41"/>
      <c r="H350" s="41"/>
      <c r="I350" s="137"/>
      <c r="J350" s="41"/>
      <c r="K350" s="41"/>
      <c r="L350" s="45"/>
      <c r="M350" s="235"/>
      <c r="N350" s="236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146</v>
      </c>
      <c r="AU350" s="18" t="s">
        <v>85</v>
      </c>
    </row>
    <row r="351" s="2" customFormat="1">
      <c r="A351" s="39"/>
      <c r="B351" s="40"/>
      <c r="C351" s="41"/>
      <c r="D351" s="233" t="s">
        <v>196</v>
      </c>
      <c r="E351" s="41"/>
      <c r="F351" s="260" t="s">
        <v>570</v>
      </c>
      <c r="G351" s="41"/>
      <c r="H351" s="41"/>
      <c r="I351" s="137"/>
      <c r="J351" s="41"/>
      <c r="K351" s="41"/>
      <c r="L351" s="45"/>
      <c r="M351" s="235"/>
      <c r="N351" s="236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196</v>
      </c>
      <c r="AU351" s="18" t="s">
        <v>85</v>
      </c>
    </row>
    <row r="352" s="13" customFormat="1">
      <c r="A352" s="13"/>
      <c r="B352" s="237"/>
      <c r="C352" s="238"/>
      <c r="D352" s="233" t="s">
        <v>147</v>
      </c>
      <c r="E352" s="239" t="s">
        <v>19</v>
      </c>
      <c r="F352" s="240" t="s">
        <v>997</v>
      </c>
      <c r="G352" s="238"/>
      <c r="H352" s="241">
        <v>2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7" t="s">
        <v>147</v>
      </c>
      <c r="AU352" s="247" t="s">
        <v>85</v>
      </c>
      <c r="AV352" s="13" t="s">
        <v>85</v>
      </c>
      <c r="AW352" s="13" t="s">
        <v>34</v>
      </c>
      <c r="AX352" s="13" t="s">
        <v>82</v>
      </c>
      <c r="AY352" s="247" t="s">
        <v>139</v>
      </c>
    </row>
    <row r="353" s="2" customFormat="1" ht="16.5" customHeight="1">
      <c r="A353" s="39"/>
      <c r="B353" s="40"/>
      <c r="C353" s="220" t="s">
        <v>590</v>
      </c>
      <c r="D353" s="220" t="s">
        <v>140</v>
      </c>
      <c r="E353" s="221" t="s">
        <v>573</v>
      </c>
      <c r="F353" s="222" t="s">
        <v>574</v>
      </c>
      <c r="G353" s="223" t="s">
        <v>155</v>
      </c>
      <c r="H353" s="224">
        <v>1</v>
      </c>
      <c r="I353" s="225"/>
      <c r="J353" s="226">
        <f>ROUND(I353*H353,2)</f>
        <v>0</v>
      </c>
      <c r="K353" s="222" t="s">
        <v>19</v>
      </c>
      <c r="L353" s="45"/>
      <c r="M353" s="227" t="s">
        <v>19</v>
      </c>
      <c r="N353" s="228" t="s">
        <v>45</v>
      </c>
      <c r="O353" s="85"/>
      <c r="P353" s="229">
        <f>O353*H353</f>
        <v>0</v>
      </c>
      <c r="Q353" s="229">
        <v>0</v>
      </c>
      <c r="R353" s="229">
        <f>Q353*H353</f>
        <v>0</v>
      </c>
      <c r="S353" s="229">
        <v>0</v>
      </c>
      <c r="T353" s="230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1" t="s">
        <v>233</v>
      </c>
      <c r="AT353" s="231" t="s">
        <v>140</v>
      </c>
      <c r="AU353" s="231" t="s">
        <v>85</v>
      </c>
      <c r="AY353" s="18" t="s">
        <v>139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18" t="s">
        <v>82</v>
      </c>
      <c r="BK353" s="232">
        <f>ROUND(I353*H353,2)</f>
        <v>0</v>
      </c>
      <c r="BL353" s="18" t="s">
        <v>233</v>
      </c>
      <c r="BM353" s="231" t="s">
        <v>575</v>
      </c>
    </row>
    <row r="354" s="2" customFormat="1">
      <c r="A354" s="39"/>
      <c r="B354" s="40"/>
      <c r="C354" s="41"/>
      <c r="D354" s="233" t="s">
        <v>146</v>
      </c>
      <c r="E354" s="41"/>
      <c r="F354" s="234" t="s">
        <v>574</v>
      </c>
      <c r="G354" s="41"/>
      <c r="H354" s="41"/>
      <c r="I354" s="137"/>
      <c r="J354" s="41"/>
      <c r="K354" s="41"/>
      <c r="L354" s="45"/>
      <c r="M354" s="235"/>
      <c r="N354" s="236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146</v>
      </c>
      <c r="AU354" s="18" t="s">
        <v>85</v>
      </c>
    </row>
    <row r="355" s="2" customFormat="1" ht="21.75" customHeight="1">
      <c r="A355" s="39"/>
      <c r="B355" s="40"/>
      <c r="C355" s="250" t="s">
        <v>596</v>
      </c>
      <c r="D355" s="250" t="s">
        <v>161</v>
      </c>
      <c r="E355" s="251" t="s">
        <v>577</v>
      </c>
      <c r="F355" s="252" t="s">
        <v>578</v>
      </c>
      <c r="G355" s="253" t="s">
        <v>155</v>
      </c>
      <c r="H355" s="254">
        <v>1</v>
      </c>
      <c r="I355" s="255"/>
      <c r="J355" s="256">
        <f>ROUND(I355*H355,2)</f>
        <v>0</v>
      </c>
      <c r="K355" s="252" t="s">
        <v>19</v>
      </c>
      <c r="L355" s="257"/>
      <c r="M355" s="258" t="s">
        <v>19</v>
      </c>
      <c r="N355" s="259" t="s">
        <v>45</v>
      </c>
      <c r="O355" s="85"/>
      <c r="P355" s="229">
        <f>O355*H355</f>
        <v>0</v>
      </c>
      <c r="Q355" s="229">
        <v>0.033000000000000002</v>
      </c>
      <c r="R355" s="229">
        <f>Q355*H355</f>
        <v>0.033000000000000002</v>
      </c>
      <c r="S355" s="229">
        <v>0</v>
      </c>
      <c r="T355" s="230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1" t="s">
        <v>284</v>
      </c>
      <c r="AT355" s="231" t="s">
        <v>161</v>
      </c>
      <c r="AU355" s="231" t="s">
        <v>85</v>
      </c>
      <c r="AY355" s="18" t="s">
        <v>139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8" t="s">
        <v>82</v>
      </c>
      <c r="BK355" s="232">
        <f>ROUND(I355*H355,2)</f>
        <v>0</v>
      </c>
      <c r="BL355" s="18" t="s">
        <v>284</v>
      </c>
      <c r="BM355" s="231" t="s">
        <v>579</v>
      </c>
    </row>
    <row r="356" s="2" customFormat="1">
      <c r="A356" s="39"/>
      <c r="B356" s="40"/>
      <c r="C356" s="41"/>
      <c r="D356" s="233" t="s">
        <v>146</v>
      </c>
      <c r="E356" s="41"/>
      <c r="F356" s="234" t="s">
        <v>580</v>
      </c>
      <c r="G356" s="41"/>
      <c r="H356" s="41"/>
      <c r="I356" s="137"/>
      <c r="J356" s="41"/>
      <c r="K356" s="41"/>
      <c r="L356" s="45"/>
      <c r="M356" s="235"/>
      <c r="N356" s="236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146</v>
      </c>
      <c r="AU356" s="18" t="s">
        <v>85</v>
      </c>
    </row>
    <row r="357" s="13" customFormat="1">
      <c r="A357" s="13"/>
      <c r="B357" s="237"/>
      <c r="C357" s="238"/>
      <c r="D357" s="233" t="s">
        <v>147</v>
      </c>
      <c r="E357" s="239" t="s">
        <v>19</v>
      </c>
      <c r="F357" s="240" t="s">
        <v>988</v>
      </c>
      <c r="G357" s="238"/>
      <c r="H357" s="241">
        <v>1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7" t="s">
        <v>147</v>
      </c>
      <c r="AU357" s="247" t="s">
        <v>85</v>
      </c>
      <c r="AV357" s="13" t="s">
        <v>85</v>
      </c>
      <c r="AW357" s="13" t="s">
        <v>34</v>
      </c>
      <c r="AX357" s="13" t="s">
        <v>82</v>
      </c>
      <c r="AY357" s="247" t="s">
        <v>139</v>
      </c>
    </row>
    <row r="358" s="2" customFormat="1" ht="16.5" customHeight="1">
      <c r="A358" s="39"/>
      <c r="B358" s="40"/>
      <c r="C358" s="220" t="s">
        <v>601</v>
      </c>
      <c r="D358" s="220" t="s">
        <v>140</v>
      </c>
      <c r="E358" s="221" t="s">
        <v>583</v>
      </c>
      <c r="F358" s="222" t="s">
        <v>584</v>
      </c>
      <c r="G358" s="223" t="s">
        <v>155</v>
      </c>
      <c r="H358" s="224">
        <v>1</v>
      </c>
      <c r="I358" s="225"/>
      <c r="J358" s="226">
        <f>ROUND(I358*H358,2)</f>
        <v>0</v>
      </c>
      <c r="K358" s="222" t="s">
        <v>19</v>
      </c>
      <c r="L358" s="45"/>
      <c r="M358" s="227" t="s">
        <v>19</v>
      </c>
      <c r="N358" s="228" t="s">
        <v>45</v>
      </c>
      <c r="O358" s="85"/>
      <c r="P358" s="229">
        <f>O358*H358</f>
        <v>0</v>
      </c>
      <c r="Q358" s="229">
        <v>0</v>
      </c>
      <c r="R358" s="229">
        <f>Q358*H358</f>
        <v>0</v>
      </c>
      <c r="S358" s="229">
        <v>0</v>
      </c>
      <c r="T358" s="230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1" t="s">
        <v>233</v>
      </c>
      <c r="AT358" s="231" t="s">
        <v>140</v>
      </c>
      <c r="AU358" s="231" t="s">
        <v>85</v>
      </c>
      <c r="AY358" s="18" t="s">
        <v>139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8" t="s">
        <v>82</v>
      </c>
      <c r="BK358" s="232">
        <f>ROUND(I358*H358,2)</f>
        <v>0</v>
      </c>
      <c r="BL358" s="18" t="s">
        <v>233</v>
      </c>
      <c r="BM358" s="231" t="s">
        <v>585</v>
      </c>
    </row>
    <row r="359" s="2" customFormat="1">
      <c r="A359" s="39"/>
      <c r="B359" s="40"/>
      <c r="C359" s="41"/>
      <c r="D359" s="233" t="s">
        <v>146</v>
      </c>
      <c r="E359" s="41"/>
      <c r="F359" s="234" t="s">
        <v>584</v>
      </c>
      <c r="G359" s="41"/>
      <c r="H359" s="41"/>
      <c r="I359" s="137"/>
      <c r="J359" s="41"/>
      <c r="K359" s="41"/>
      <c r="L359" s="45"/>
      <c r="M359" s="235"/>
      <c r="N359" s="236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146</v>
      </c>
      <c r="AU359" s="18" t="s">
        <v>85</v>
      </c>
    </row>
    <row r="360" s="2" customFormat="1" ht="21.75" customHeight="1">
      <c r="A360" s="39"/>
      <c r="B360" s="40"/>
      <c r="C360" s="250" t="s">
        <v>606</v>
      </c>
      <c r="D360" s="250" t="s">
        <v>161</v>
      </c>
      <c r="E360" s="251" t="s">
        <v>587</v>
      </c>
      <c r="F360" s="252" t="s">
        <v>588</v>
      </c>
      <c r="G360" s="253" t="s">
        <v>155</v>
      </c>
      <c r="H360" s="254">
        <v>1</v>
      </c>
      <c r="I360" s="255"/>
      <c r="J360" s="256">
        <f>ROUND(I360*H360,2)</f>
        <v>0</v>
      </c>
      <c r="K360" s="252" t="s">
        <v>19</v>
      </c>
      <c r="L360" s="257"/>
      <c r="M360" s="258" t="s">
        <v>19</v>
      </c>
      <c r="N360" s="259" t="s">
        <v>45</v>
      </c>
      <c r="O360" s="85"/>
      <c r="P360" s="229">
        <f>O360*H360</f>
        <v>0</v>
      </c>
      <c r="Q360" s="229">
        <v>0.033000000000000002</v>
      </c>
      <c r="R360" s="229">
        <f>Q360*H360</f>
        <v>0.033000000000000002</v>
      </c>
      <c r="S360" s="229">
        <v>0</v>
      </c>
      <c r="T360" s="230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1" t="s">
        <v>284</v>
      </c>
      <c r="AT360" s="231" t="s">
        <v>161</v>
      </c>
      <c r="AU360" s="231" t="s">
        <v>85</v>
      </c>
      <c r="AY360" s="18" t="s">
        <v>139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8" t="s">
        <v>82</v>
      </c>
      <c r="BK360" s="232">
        <f>ROUND(I360*H360,2)</f>
        <v>0</v>
      </c>
      <c r="BL360" s="18" t="s">
        <v>284</v>
      </c>
      <c r="BM360" s="231" t="s">
        <v>589</v>
      </c>
    </row>
    <row r="361" s="2" customFormat="1">
      <c r="A361" s="39"/>
      <c r="B361" s="40"/>
      <c r="C361" s="41"/>
      <c r="D361" s="233" t="s">
        <v>146</v>
      </c>
      <c r="E361" s="41"/>
      <c r="F361" s="234" t="s">
        <v>588</v>
      </c>
      <c r="G361" s="41"/>
      <c r="H361" s="41"/>
      <c r="I361" s="137"/>
      <c r="J361" s="41"/>
      <c r="K361" s="41"/>
      <c r="L361" s="45"/>
      <c r="M361" s="235"/>
      <c r="N361" s="236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146</v>
      </c>
      <c r="AU361" s="18" t="s">
        <v>85</v>
      </c>
    </row>
    <row r="362" s="13" customFormat="1">
      <c r="A362" s="13"/>
      <c r="B362" s="237"/>
      <c r="C362" s="238"/>
      <c r="D362" s="233" t="s">
        <v>147</v>
      </c>
      <c r="E362" s="239" t="s">
        <v>19</v>
      </c>
      <c r="F362" s="240" t="s">
        <v>988</v>
      </c>
      <c r="G362" s="238"/>
      <c r="H362" s="241">
        <v>1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7" t="s">
        <v>147</v>
      </c>
      <c r="AU362" s="247" t="s">
        <v>85</v>
      </c>
      <c r="AV362" s="13" t="s">
        <v>85</v>
      </c>
      <c r="AW362" s="13" t="s">
        <v>34</v>
      </c>
      <c r="AX362" s="13" t="s">
        <v>82</v>
      </c>
      <c r="AY362" s="247" t="s">
        <v>139</v>
      </c>
    </row>
    <row r="363" s="2" customFormat="1" ht="16.5" customHeight="1">
      <c r="A363" s="39"/>
      <c r="B363" s="40"/>
      <c r="C363" s="220" t="s">
        <v>610</v>
      </c>
      <c r="D363" s="220" t="s">
        <v>140</v>
      </c>
      <c r="E363" s="221" t="s">
        <v>602</v>
      </c>
      <c r="F363" s="222" t="s">
        <v>603</v>
      </c>
      <c r="G363" s="223" t="s">
        <v>593</v>
      </c>
      <c r="H363" s="224">
        <v>1</v>
      </c>
      <c r="I363" s="225"/>
      <c r="J363" s="226">
        <f>ROUND(I363*H363,2)</f>
        <v>0</v>
      </c>
      <c r="K363" s="222" t="s">
        <v>19</v>
      </c>
      <c r="L363" s="45"/>
      <c r="M363" s="227" t="s">
        <v>19</v>
      </c>
      <c r="N363" s="228" t="s">
        <v>45</v>
      </c>
      <c r="O363" s="85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1" t="s">
        <v>233</v>
      </c>
      <c r="AT363" s="231" t="s">
        <v>140</v>
      </c>
      <c r="AU363" s="231" t="s">
        <v>85</v>
      </c>
      <c r="AY363" s="18" t="s">
        <v>139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8" t="s">
        <v>82</v>
      </c>
      <c r="BK363" s="232">
        <f>ROUND(I363*H363,2)</f>
        <v>0</v>
      </c>
      <c r="BL363" s="18" t="s">
        <v>233</v>
      </c>
      <c r="BM363" s="231" t="s">
        <v>604</v>
      </c>
    </row>
    <row r="364" s="2" customFormat="1">
      <c r="A364" s="39"/>
      <c r="B364" s="40"/>
      <c r="C364" s="41"/>
      <c r="D364" s="233" t="s">
        <v>146</v>
      </c>
      <c r="E364" s="41"/>
      <c r="F364" s="234" t="s">
        <v>605</v>
      </c>
      <c r="G364" s="41"/>
      <c r="H364" s="41"/>
      <c r="I364" s="137"/>
      <c r="J364" s="41"/>
      <c r="K364" s="41"/>
      <c r="L364" s="45"/>
      <c r="M364" s="235"/>
      <c r="N364" s="236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146</v>
      </c>
      <c r="AU364" s="18" t="s">
        <v>85</v>
      </c>
    </row>
    <row r="365" s="2" customFormat="1" ht="21.75" customHeight="1">
      <c r="A365" s="39"/>
      <c r="B365" s="40"/>
      <c r="C365" s="250" t="s">
        <v>615</v>
      </c>
      <c r="D365" s="250" t="s">
        <v>161</v>
      </c>
      <c r="E365" s="251" t="s">
        <v>1078</v>
      </c>
      <c r="F365" s="252" t="s">
        <v>1079</v>
      </c>
      <c r="G365" s="253" t="s">
        <v>155</v>
      </c>
      <c r="H365" s="254">
        <v>1</v>
      </c>
      <c r="I365" s="255"/>
      <c r="J365" s="256">
        <f>ROUND(I365*H365,2)</f>
        <v>0</v>
      </c>
      <c r="K365" s="252" t="s">
        <v>19</v>
      </c>
      <c r="L365" s="257"/>
      <c r="M365" s="258" t="s">
        <v>19</v>
      </c>
      <c r="N365" s="259" t="s">
        <v>45</v>
      </c>
      <c r="O365" s="85"/>
      <c r="P365" s="229">
        <f>O365*H365</f>
        <v>0</v>
      </c>
      <c r="Q365" s="229">
        <v>0.033000000000000002</v>
      </c>
      <c r="R365" s="229">
        <f>Q365*H365</f>
        <v>0.033000000000000002</v>
      </c>
      <c r="S365" s="229">
        <v>0</v>
      </c>
      <c r="T365" s="230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1" t="s">
        <v>284</v>
      </c>
      <c r="AT365" s="231" t="s">
        <v>161</v>
      </c>
      <c r="AU365" s="231" t="s">
        <v>85</v>
      </c>
      <c r="AY365" s="18" t="s">
        <v>139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8" t="s">
        <v>82</v>
      </c>
      <c r="BK365" s="232">
        <f>ROUND(I365*H365,2)</f>
        <v>0</v>
      </c>
      <c r="BL365" s="18" t="s">
        <v>284</v>
      </c>
      <c r="BM365" s="231" t="s">
        <v>1080</v>
      </c>
    </row>
    <row r="366" s="2" customFormat="1">
      <c r="A366" s="39"/>
      <c r="B366" s="40"/>
      <c r="C366" s="41"/>
      <c r="D366" s="233" t="s">
        <v>146</v>
      </c>
      <c r="E366" s="41"/>
      <c r="F366" s="234" t="s">
        <v>1079</v>
      </c>
      <c r="G366" s="41"/>
      <c r="H366" s="41"/>
      <c r="I366" s="137"/>
      <c r="J366" s="41"/>
      <c r="K366" s="41"/>
      <c r="L366" s="45"/>
      <c r="M366" s="235"/>
      <c r="N366" s="236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146</v>
      </c>
      <c r="AU366" s="18" t="s">
        <v>85</v>
      </c>
    </row>
    <row r="367" s="13" customFormat="1">
      <c r="A367" s="13"/>
      <c r="B367" s="237"/>
      <c r="C367" s="238"/>
      <c r="D367" s="233" t="s">
        <v>147</v>
      </c>
      <c r="E367" s="239" t="s">
        <v>19</v>
      </c>
      <c r="F367" s="240" t="s">
        <v>988</v>
      </c>
      <c r="G367" s="238"/>
      <c r="H367" s="241">
        <v>1</v>
      </c>
      <c r="I367" s="242"/>
      <c r="J367" s="238"/>
      <c r="K367" s="238"/>
      <c r="L367" s="243"/>
      <c r="M367" s="244"/>
      <c r="N367" s="245"/>
      <c r="O367" s="245"/>
      <c r="P367" s="245"/>
      <c r="Q367" s="245"/>
      <c r="R367" s="245"/>
      <c r="S367" s="245"/>
      <c r="T367" s="24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7" t="s">
        <v>147</v>
      </c>
      <c r="AU367" s="247" t="s">
        <v>85</v>
      </c>
      <c r="AV367" s="13" t="s">
        <v>85</v>
      </c>
      <c r="AW367" s="13" t="s">
        <v>34</v>
      </c>
      <c r="AX367" s="13" t="s">
        <v>82</v>
      </c>
      <c r="AY367" s="247" t="s">
        <v>139</v>
      </c>
    </row>
    <row r="368" s="2" customFormat="1" ht="16.5" customHeight="1">
      <c r="A368" s="39"/>
      <c r="B368" s="40"/>
      <c r="C368" s="220" t="s">
        <v>620</v>
      </c>
      <c r="D368" s="220" t="s">
        <v>140</v>
      </c>
      <c r="E368" s="221" t="s">
        <v>611</v>
      </c>
      <c r="F368" s="222" t="s">
        <v>612</v>
      </c>
      <c r="G368" s="223" t="s">
        <v>155</v>
      </c>
      <c r="H368" s="224">
        <v>2</v>
      </c>
      <c r="I368" s="225"/>
      <c r="J368" s="226">
        <f>ROUND(I368*H368,2)</f>
        <v>0</v>
      </c>
      <c r="K368" s="222" t="s">
        <v>156</v>
      </c>
      <c r="L368" s="45"/>
      <c r="M368" s="227" t="s">
        <v>19</v>
      </c>
      <c r="N368" s="228" t="s">
        <v>45</v>
      </c>
      <c r="O368" s="85"/>
      <c r="P368" s="229">
        <f>O368*H368</f>
        <v>0</v>
      </c>
      <c r="Q368" s="229">
        <v>0</v>
      </c>
      <c r="R368" s="229">
        <f>Q368*H368</f>
        <v>0</v>
      </c>
      <c r="S368" s="229">
        <v>0</v>
      </c>
      <c r="T368" s="230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1" t="s">
        <v>233</v>
      </c>
      <c r="AT368" s="231" t="s">
        <v>140</v>
      </c>
      <c r="AU368" s="231" t="s">
        <v>85</v>
      </c>
      <c r="AY368" s="18" t="s">
        <v>139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18" t="s">
        <v>82</v>
      </c>
      <c r="BK368" s="232">
        <f>ROUND(I368*H368,2)</f>
        <v>0</v>
      </c>
      <c r="BL368" s="18" t="s">
        <v>233</v>
      </c>
      <c r="BM368" s="231" t="s">
        <v>613</v>
      </c>
    </row>
    <row r="369" s="2" customFormat="1">
      <c r="A369" s="39"/>
      <c r="B369" s="40"/>
      <c r="C369" s="41"/>
      <c r="D369" s="233" t="s">
        <v>146</v>
      </c>
      <c r="E369" s="41"/>
      <c r="F369" s="234" t="s">
        <v>614</v>
      </c>
      <c r="G369" s="41"/>
      <c r="H369" s="41"/>
      <c r="I369" s="137"/>
      <c r="J369" s="41"/>
      <c r="K369" s="41"/>
      <c r="L369" s="45"/>
      <c r="M369" s="235"/>
      <c r="N369" s="236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146</v>
      </c>
      <c r="AU369" s="18" t="s">
        <v>85</v>
      </c>
    </row>
    <row r="370" s="2" customFormat="1" ht="21.75" customHeight="1">
      <c r="A370" s="39"/>
      <c r="B370" s="40"/>
      <c r="C370" s="250" t="s">
        <v>626</v>
      </c>
      <c r="D370" s="250" t="s">
        <v>161</v>
      </c>
      <c r="E370" s="251" t="s">
        <v>1081</v>
      </c>
      <c r="F370" s="252" t="s">
        <v>1082</v>
      </c>
      <c r="G370" s="253" t="s">
        <v>155</v>
      </c>
      <c r="H370" s="254">
        <v>1</v>
      </c>
      <c r="I370" s="255"/>
      <c r="J370" s="256">
        <f>ROUND(I370*H370,2)</f>
        <v>0</v>
      </c>
      <c r="K370" s="252" t="s">
        <v>156</v>
      </c>
      <c r="L370" s="257"/>
      <c r="M370" s="258" t="s">
        <v>19</v>
      </c>
      <c r="N370" s="259" t="s">
        <v>45</v>
      </c>
      <c r="O370" s="85"/>
      <c r="P370" s="229">
        <f>O370*H370</f>
        <v>0</v>
      </c>
      <c r="Q370" s="229">
        <v>0.0015100000000000001</v>
      </c>
      <c r="R370" s="229">
        <f>Q370*H370</f>
        <v>0.0015100000000000001</v>
      </c>
      <c r="S370" s="229">
        <v>0</v>
      </c>
      <c r="T370" s="230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1" t="s">
        <v>347</v>
      </c>
      <c r="AT370" s="231" t="s">
        <v>161</v>
      </c>
      <c r="AU370" s="231" t="s">
        <v>85</v>
      </c>
      <c r="AY370" s="18" t="s">
        <v>139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8" t="s">
        <v>82</v>
      </c>
      <c r="BK370" s="232">
        <f>ROUND(I370*H370,2)</f>
        <v>0</v>
      </c>
      <c r="BL370" s="18" t="s">
        <v>233</v>
      </c>
      <c r="BM370" s="231" t="s">
        <v>1083</v>
      </c>
    </row>
    <row r="371" s="2" customFormat="1">
      <c r="A371" s="39"/>
      <c r="B371" s="40"/>
      <c r="C371" s="41"/>
      <c r="D371" s="233" t="s">
        <v>146</v>
      </c>
      <c r="E371" s="41"/>
      <c r="F371" s="234" t="s">
        <v>1082</v>
      </c>
      <c r="G371" s="41"/>
      <c r="H371" s="41"/>
      <c r="I371" s="137"/>
      <c r="J371" s="41"/>
      <c r="K371" s="41"/>
      <c r="L371" s="45"/>
      <c r="M371" s="235"/>
      <c r="N371" s="236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146</v>
      </c>
      <c r="AU371" s="18" t="s">
        <v>85</v>
      </c>
    </row>
    <row r="372" s="2" customFormat="1">
      <c r="A372" s="39"/>
      <c r="B372" s="40"/>
      <c r="C372" s="41"/>
      <c r="D372" s="233" t="s">
        <v>196</v>
      </c>
      <c r="E372" s="41"/>
      <c r="F372" s="260" t="s">
        <v>619</v>
      </c>
      <c r="G372" s="41"/>
      <c r="H372" s="41"/>
      <c r="I372" s="137"/>
      <c r="J372" s="41"/>
      <c r="K372" s="41"/>
      <c r="L372" s="45"/>
      <c r="M372" s="235"/>
      <c r="N372" s="236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196</v>
      </c>
      <c r="AU372" s="18" t="s">
        <v>85</v>
      </c>
    </row>
    <row r="373" s="13" customFormat="1">
      <c r="A373" s="13"/>
      <c r="B373" s="237"/>
      <c r="C373" s="238"/>
      <c r="D373" s="233" t="s">
        <v>147</v>
      </c>
      <c r="E373" s="239" t="s">
        <v>19</v>
      </c>
      <c r="F373" s="240" t="s">
        <v>988</v>
      </c>
      <c r="G373" s="238"/>
      <c r="H373" s="241">
        <v>1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7" t="s">
        <v>147</v>
      </c>
      <c r="AU373" s="247" t="s">
        <v>85</v>
      </c>
      <c r="AV373" s="13" t="s">
        <v>85</v>
      </c>
      <c r="AW373" s="13" t="s">
        <v>34</v>
      </c>
      <c r="AX373" s="13" t="s">
        <v>82</v>
      </c>
      <c r="AY373" s="247" t="s">
        <v>139</v>
      </c>
    </row>
    <row r="374" s="2" customFormat="1" ht="21.75" customHeight="1">
      <c r="A374" s="39"/>
      <c r="B374" s="40"/>
      <c r="C374" s="250" t="s">
        <v>631</v>
      </c>
      <c r="D374" s="250" t="s">
        <v>161</v>
      </c>
      <c r="E374" s="251" t="s">
        <v>616</v>
      </c>
      <c r="F374" s="252" t="s">
        <v>617</v>
      </c>
      <c r="G374" s="253" t="s">
        <v>155</v>
      </c>
      <c r="H374" s="254">
        <v>1</v>
      </c>
      <c r="I374" s="255"/>
      <c r="J374" s="256">
        <f>ROUND(I374*H374,2)</f>
        <v>0</v>
      </c>
      <c r="K374" s="252" t="s">
        <v>156</v>
      </c>
      <c r="L374" s="257"/>
      <c r="M374" s="258" t="s">
        <v>19</v>
      </c>
      <c r="N374" s="259" t="s">
        <v>45</v>
      </c>
      <c r="O374" s="85"/>
      <c r="P374" s="229">
        <f>O374*H374</f>
        <v>0</v>
      </c>
      <c r="Q374" s="229">
        <v>0.00055999999999999995</v>
      </c>
      <c r="R374" s="229">
        <f>Q374*H374</f>
        <v>0.00055999999999999995</v>
      </c>
      <c r="S374" s="229">
        <v>0</v>
      </c>
      <c r="T374" s="230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1" t="s">
        <v>347</v>
      </c>
      <c r="AT374" s="231" t="s">
        <v>161</v>
      </c>
      <c r="AU374" s="231" t="s">
        <v>85</v>
      </c>
      <c r="AY374" s="18" t="s">
        <v>139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8" t="s">
        <v>82</v>
      </c>
      <c r="BK374" s="232">
        <f>ROUND(I374*H374,2)</f>
        <v>0</v>
      </c>
      <c r="BL374" s="18" t="s">
        <v>233</v>
      </c>
      <c r="BM374" s="231" t="s">
        <v>618</v>
      </c>
    </row>
    <row r="375" s="2" customFormat="1">
      <c r="A375" s="39"/>
      <c r="B375" s="40"/>
      <c r="C375" s="41"/>
      <c r="D375" s="233" t="s">
        <v>146</v>
      </c>
      <c r="E375" s="41"/>
      <c r="F375" s="234" t="s">
        <v>617</v>
      </c>
      <c r="G375" s="41"/>
      <c r="H375" s="41"/>
      <c r="I375" s="137"/>
      <c r="J375" s="41"/>
      <c r="K375" s="41"/>
      <c r="L375" s="45"/>
      <c r="M375" s="235"/>
      <c r="N375" s="236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146</v>
      </c>
      <c r="AU375" s="18" t="s">
        <v>85</v>
      </c>
    </row>
    <row r="376" s="2" customFormat="1">
      <c r="A376" s="39"/>
      <c r="B376" s="40"/>
      <c r="C376" s="41"/>
      <c r="D376" s="233" t="s">
        <v>196</v>
      </c>
      <c r="E376" s="41"/>
      <c r="F376" s="260" t="s">
        <v>619</v>
      </c>
      <c r="G376" s="41"/>
      <c r="H376" s="41"/>
      <c r="I376" s="137"/>
      <c r="J376" s="41"/>
      <c r="K376" s="41"/>
      <c r="L376" s="45"/>
      <c r="M376" s="235"/>
      <c r="N376" s="236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196</v>
      </c>
      <c r="AU376" s="18" t="s">
        <v>85</v>
      </c>
    </row>
    <row r="377" s="13" customFormat="1">
      <c r="A377" s="13"/>
      <c r="B377" s="237"/>
      <c r="C377" s="238"/>
      <c r="D377" s="233" t="s">
        <v>147</v>
      </c>
      <c r="E377" s="239" t="s">
        <v>19</v>
      </c>
      <c r="F377" s="240" t="s">
        <v>988</v>
      </c>
      <c r="G377" s="238"/>
      <c r="H377" s="241">
        <v>1</v>
      </c>
      <c r="I377" s="242"/>
      <c r="J377" s="238"/>
      <c r="K377" s="238"/>
      <c r="L377" s="243"/>
      <c r="M377" s="244"/>
      <c r="N377" s="245"/>
      <c r="O377" s="245"/>
      <c r="P377" s="245"/>
      <c r="Q377" s="245"/>
      <c r="R377" s="245"/>
      <c r="S377" s="245"/>
      <c r="T377" s="24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7" t="s">
        <v>147</v>
      </c>
      <c r="AU377" s="247" t="s">
        <v>85</v>
      </c>
      <c r="AV377" s="13" t="s">
        <v>85</v>
      </c>
      <c r="AW377" s="13" t="s">
        <v>34</v>
      </c>
      <c r="AX377" s="13" t="s">
        <v>82</v>
      </c>
      <c r="AY377" s="247" t="s">
        <v>139</v>
      </c>
    </row>
    <row r="378" s="2" customFormat="1" ht="21.75" customHeight="1">
      <c r="A378" s="39"/>
      <c r="B378" s="40"/>
      <c r="C378" s="220" t="s">
        <v>637</v>
      </c>
      <c r="D378" s="220" t="s">
        <v>140</v>
      </c>
      <c r="E378" s="221" t="s">
        <v>621</v>
      </c>
      <c r="F378" s="222" t="s">
        <v>622</v>
      </c>
      <c r="G378" s="223" t="s">
        <v>155</v>
      </c>
      <c r="H378" s="224">
        <v>1</v>
      </c>
      <c r="I378" s="225"/>
      <c r="J378" s="226">
        <f>ROUND(I378*H378,2)</f>
        <v>0</v>
      </c>
      <c r="K378" s="222" t="s">
        <v>156</v>
      </c>
      <c r="L378" s="45"/>
      <c r="M378" s="227" t="s">
        <v>19</v>
      </c>
      <c r="N378" s="228" t="s">
        <v>45</v>
      </c>
      <c r="O378" s="85"/>
      <c r="P378" s="229">
        <f>O378*H378</f>
        <v>0</v>
      </c>
      <c r="Q378" s="229">
        <v>0</v>
      </c>
      <c r="R378" s="229">
        <f>Q378*H378</f>
        <v>0</v>
      </c>
      <c r="S378" s="229">
        <v>0</v>
      </c>
      <c r="T378" s="230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1" t="s">
        <v>233</v>
      </c>
      <c r="AT378" s="231" t="s">
        <v>140</v>
      </c>
      <c r="AU378" s="231" t="s">
        <v>85</v>
      </c>
      <c r="AY378" s="18" t="s">
        <v>139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8" t="s">
        <v>82</v>
      </c>
      <c r="BK378" s="232">
        <f>ROUND(I378*H378,2)</f>
        <v>0</v>
      </c>
      <c r="BL378" s="18" t="s">
        <v>233</v>
      </c>
      <c r="BM378" s="231" t="s">
        <v>623</v>
      </c>
    </row>
    <row r="379" s="2" customFormat="1">
      <c r="A379" s="39"/>
      <c r="B379" s="40"/>
      <c r="C379" s="41"/>
      <c r="D379" s="233" t="s">
        <v>146</v>
      </c>
      <c r="E379" s="41"/>
      <c r="F379" s="234" t="s">
        <v>624</v>
      </c>
      <c r="G379" s="41"/>
      <c r="H379" s="41"/>
      <c r="I379" s="137"/>
      <c r="J379" s="41"/>
      <c r="K379" s="41"/>
      <c r="L379" s="45"/>
      <c r="M379" s="235"/>
      <c r="N379" s="236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146</v>
      </c>
      <c r="AU379" s="18" t="s">
        <v>85</v>
      </c>
    </row>
    <row r="380" s="13" customFormat="1">
      <c r="A380" s="13"/>
      <c r="B380" s="237"/>
      <c r="C380" s="238"/>
      <c r="D380" s="233" t="s">
        <v>147</v>
      </c>
      <c r="E380" s="239" t="s">
        <v>19</v>
      </c>
      <c r="F380" s="240" t="s">
        <v>1084</v>
      </c>
      <c r="G380" s="238"/>
      <c r="H380" s="241">
        <v>1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7" t="s">
        <v>147</v>
      </c>
      <c r="AU380" s="247" t="s">
        <v>85</v>
      </c>
      <c r="AV380" s="13" t="s">
        <v>85</v>
      </c>
      <c r="AW380" s="13" t="s">
        <v>34</v>
      </c>
      <c r="AX380" s="13" t="s">
        <v>82</v>
      </c>
      <c r="AY380" s="247" t="s">
        <v>139</v>
      </c>
    </row>
    <row r="381" s="2" customFormat="1" ht="21.75" customHeight="1">
      <c r="A381" s="39"/>
      <c r="B381" s="40"/>
      <c r="C381" s="220" t="s">
        <v>644</v>
      </c>
      <c r="D381" s="220" t="s">
        <v>140</v>
      </c>
      <c r="E381" s="221" t="s">
        <v>627</v>
      </c>
      <c r="F381" s="222" t="s">
        <v>628</v>
      </c>
      <c r="G381" s="223" t="s">
        <v>155</v>
      </c>
      <c r="H381" s="224">
        <v>1</v>
      </c>
      <c r="I381" s="225"/>
      <c r="J381" s="226">
        <f>ROUND(I381*H381,2)</f>
        <v>0</v>
      </c>
      <c r="K381" s="222" t="s">
        <v>156</v>
      </c>
      <c r="L381" s="45"/>
      <c r="M381" s="227" t="s">
        <v>19</v>
      </c>
      <c r="N381" s="228" t="s">
        <v>45</v>
      </c>
      <c r="O381" s="85"/>
      <c r="P381" s="229">
        <f>O381*H381</f>
        <v>0</v>
      </c>
      <c r="Q381" s="229">
        <v>0</v>
      </c>
      <c r="R381" s="229">
        <f>Q381*H381</f>
        <v>0</v>
      </c>
      <c r="S381" s="229">
        <v>0</v>
      </c>
      <c r="T381" s="230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1" t="s">
        <v>233</v>
      </c>
      <c r="AT381" s="231" t="s">
        <v>140</v>
      </c>
      <c r="AU381" s="231" t="s">
        <v>85</v>
      </c>
      <c r="AY381" s="18" t="s">
        <v>139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8" t="s">
        <v>82</v>
      </c>
      <c r="BK381" s="232">
        <f>ROUND(I381*H381,2)</f>
        <v>0</v>
      </c>
      <c r="BL381" s="18" t="s">
        <v>233</v>
      </c>
      <c r="BM381" s="231" t="s">
        <v>629</v>
      </c>
    </row>
    <row r="382" s="2" customFormat="1">
      <c r="A382" s="39"/>
      <c r="B382" s="40"/>
      <c r="C382" s="41"/>
      <c r="D382" s="233" t="s">
        <v>146</v>
      </c>
      <c r="E382" s="41"/>
      <c r="F382" s="234" t="s">
        <v>630</v>
      </c>
      <c r="G382" s="41"/>
      <c r="H382" s="41"/>
      <c r="I382" s="137"/>
      <c r="J382" s="41"/>
      <c r="K382" s="41"/>
      <c r="L382" s="45"/>
      <c r="M382" s="235"/>
      <c r="N382" s="236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146</v>
      </c>
      <c r="AU382" s="18" t="s">
        <v>85</v>
      </c>
    </row>
    <row r="383" s="13" customFormat="1">
      <c r="A383" s="13"/>
      <c r="B383" s="237"/>
      <c r="C383" s="238"/>
      <c r="D383" s="233" t="s">
        <v>147</v>
      </c>
      <c r="E383" s="239" t="s">
        <v>19</v>
      </c>
      <c r="F383" s="240" t="s">
        <v>1084</v>
      </c>
      <c r="G383" s="238"/>
      <c r="H383" s="241">
        <v>1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7" t="s">
        <v>147</v>
      </c>
      <c r="AU383" s="247" t="s">
        <v>85</v>
      </c>
      <c r="AV383" s="13" t="s">
        <v>85</v>
      </c>
      <c r="AW383" s="13" t="s">
        <v>34</v>
      </c>
      <c r="AX383" s="13" t="s">
        <v>82</v>
      </c>
      <c r="AY383" s="247" t="s">
        <v>139</v>
      </c>
    </row>
    <row r="384" s="2" customFormat="1" ht="21.75" customHeight="1">
      <c r="A384" s="39"/>
      <c r="B384" s="40"/>
      <c r="C384" s="220" t="s">
        <v>651</v>
      </c>
      <c r="D384" s="220" t="s">
        <v>140</v>
      </c>
      <c r="E384" s="221" t="s">
        <v>1085</v>
      </c>
      <c r="F384" s="222" t="s">
        <v>1086</v>
      </c>
      <c r="G384" s="223" t="s">
        <v>155</v>
      </c>
      <c r="H384" s="224">
        <v>1</v>
      </c>
      <c r="I384" s="225"/>
      <c r="J384" s="226">
        <f>ROUND(I384*H384,2)</f>
        <v>0</v>
      </c>
      <c r="K384" s="222" t="s">
        <v>156</v>
      </c>
      <c r="L384" s="45"/>
      <c r="M384" s="227" t="s">
        <v>19</v>
      </c>
      <c r="N384" s="228" t="s">
        <v>45</v>
      </c>
      <c r="O384" s="85"/>
      <c r="P384" s="229">
        <f>O384*H384</f>
        <v>0</v>
      </c>
      <c r="Q384" s="229">
        <v>2.2001499999999998</v>
      </c>
      <c r="R384" s="229">
        <f>Q384*H384</f>
        <v>2.2001499999999998</v>
      </c>
      <c r="S384" s="229">
        <v>0</v>
      </c>
      <c r="T384" s="230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1" t="s">
        <v>233</v>
      </c>
      <c r="AT384" s="231" t="s">
        <v>140</v>
      </c>
      <c r="AU384" s="231" t="s">
        <v>85</v>
      </c>
      <c r="AY384" s="18" t="s">
        <v>139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8" t="s">
        <v>82</v>
      </c>
      <c r="BK384" s="232">
        <f>ROUND(I384*H384,2)</f>
        <v>0</v>
      </c>
      <c r="BL384" s="18" t="s">
        <v>233</v>
      </c>
      <c r="BM384" s="231" t="s">
        <v>1087</v>
      </c>
    </row>
    <row r="385" s="2" customFormat="1">
      <c r="A385" s="39"/>
      <c r="B385" s="40"/>
      <c r="C385" s="41"/>
      <c r="D385" s="233" t="s">
        <v>146</v>
      </c>
      <c r="E385" s="41"/>
      <c r="F385" s="234" t="s">
        <v>1088</v>
      </c>
      <c r="G385" s="41"/>
      <c r="H385" s="41"/>
      <c r="I385" s="137"/>
      <c r="J385" s="41"/>
      <c r="K385" s="41"/>
      <c r="L385" s="45"/>
      <c r="M385" s="235"/>
      <c r="N385" s="236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146</v>
      </c>
      <c r="AU385" s="18" t="s">
        <v>85</v>
      </c>
    </row>
    <row r="386" s="2" customFormat="1">
      <c r="A386" s="39"/>
      <c r="B386" s="40"/>
      <c r="C386" s="41"/>
      <c r="D386" s="233" t="s">
        <v>183</v>
      </c>
      <c r="E386" s="41"/>
      <c r="F386" s="260" t="s">
        <v>1089</v>
      </c>
      <c r="G386" s="41"/>
      <c r="H386" s="41"/>
      <c r="I386" s="137"/>
      <c r="J386" s="41"/>
      <c r="K386" s="41"/>
      <c r="L386" s="45"/>
      <c r="M386" s="235"/>
      <c r="N386" s="236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183</v>
      </c>
      <c r="AU386" s="18" t="s">
        <v>85</v>
      </c>
    </row>
    <row r="387" s="13" customFormat="1">
      <c r="A387" s="13"/>
      <c r="B387" s="237"/>
      <c r="C387" s="238"/>
      <c r="D387" s="233" t="s">
        <v>147</v>
      </c>
      <c r="E387" s="239" t="s">
        <v>19</v>
      </c>
      <c r="F387" s="240" t="s">
        <v>1090</v>
      </c>
      <c r="G387" s="238"/>
      <c r="H387" s="241">
        <v>1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7" t="s">
        <v>147</v>
      </c>
      <c r="AU387" s="247" t="s">
        <v>85</v>
      </c>
      <c r="AV387" s="13" t="s">
        <v>85</v>
      </c>
      <c r="AW387" s="13" t="s">
        <v>34</v>
      </c>
      <c r="AX387" s="13" t="s">
        <v>82</v>
      </c>
      <c r="AY387" s="247" t="s">
        <v>139</v>
      </c>
    </row>
    <row r="388" s="2" customFormat="1" ht="16.5" customHeight="1">
      <c r="A388" s="39"/>
      <c r="B388" s="40"/>
      <c r="C388" s="220" t="s">
        <v>657</v>
      </c>
      <c r="D388" s="220" t="s">
        <v>140</v>
      </c>
      <c r="E388" s="221" t="s">
        <v>1091</v>
      </c>
      <c r="F388" s="222" t="s">
        <v>1092</v>
      </c>
      <c r="G388" s="223" t="s">
        <v>155</v>
      </c>
      <c r="H388" s="224">
        <v>1</v>
      </c>
      <c r="I388" s="225"/>
      <c r="J388" s="226">
        <f>ROUND(I388*H388,2)</f>
        <v>0</v>
      </c>
      <c r="K388" s="222" t="s">
        <v>156</v>
      </c>
      <c r="L388" s="45"/>
      <c r="M388" s="227" t="s">
        <v>19</v>
      </c>
      <c r="N388" s="228" t="s">
        <v>45</v>
      </c>
      <c r="O388" s="85"/>
      <c r="P388" s="229">
        <f>O388*H388</f>
        <v>0</v>
      </c>
      <c r="Q388" s="229">
        <v>0</v>
      </c>
      <c r="R388" s="229">
        <f>Q388*H388</f>
        <v>0</v>
      </c>
      <c r="S388" s="229">
        <v>0</v>
      </c>
      <c r="T388" s="230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1" t="s">
        <v>233</v>
      </c>
      <c r="AT388" s="231" t="s">
        <v>140</v>
      </c>
      <c r="AU388" s="231" t="s">
        <v>85</v>
      </c>
      <c r="AY388" s="18" t="s">
        <v>139</v>
      </c>
      <c r="BE388" s="232">
        <f>IF(N388="základní",J388,0)</f>
        <v>0</v>
      </c>
      <c r="BF388" s="232">
        <f>IF(N388="snížená",J388,0)</f>
        <v>0</v>
      </c>
      <c r="BG388" s="232">
        <f>IF(N388="zákl. přenesená",J388,0)</f>
        <v>0</v>
      </c>
      <c r="BH388" s="232">
        <f>IF(N388="sníž. přenesená",J388,0)</f>
        <v>0</v>
      </c>
      <c r="BI388" s="232">
        <f>IF(N388="nulová",J388,0)</f>
        <v>0</v>
      </c>
      <c r="BJ388" s="18" t="s">
        <v>82</v>
      </c>
      <c r="BK388" s="232">
        <f>ROUND(I388*H388,2)</f>
        <v>0</v>
      </c>
      <c r="BL388" s="18" t="s">
        <v>233</v>
      </c>
      <c r="BM388" s="231" t="s">
        <v>1093</v>
      </c>
    </row>
    <row r="389" s="2" customFormat="1">
      <c r="A389" s="39"/>
      <c r="B389" s="40"/>
      <c r="C389" s="41"/>
      <c r="D389" s="233" t="s">
        <v>146</v>
      </c>
      <c r="E389" s="41"/>
      <c r="F389" s="234" t="s">
        <v>1094</v>
      </c>
      <c r="G389" s="41"/>
      <c r="H389" s="41"/>
      <c r="I389" s="137"/>
      <c r="J389" s="41"/>
      <c r="K389" s="41"/>
      <c r="L389" s="45"/>
      <c r="M389" s="235"/>
      <c r="N389" s="236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146</v>
      </c>
      <c r="AU389" s="18" t="s">
        <v>85</v>
      </c>
    </row>
    <row r="390" s="2" customFormat="1">
      <c r="A390" s="39"/>
      <c r="B390" s="40"/>
      <c r="C390" s="41"/>
      <c r="D390" s="233" t="s">
        <v>183</v>
      </c>
      <c r="E390" s="41"/>
      <c r="F390" s="260" t="s">
        <v>1089</v>
      </c>
      <c r="G390" s="41"/>
      <c r="H390" s="41"/>
      <c r="I390" s="137"/>
      <c r="J390" s="41"/>
      <c r="K390" s="41"/>
      <c r="L390" s="45"/>
      <c r="M390" s="235"/>
      <c r="N390" s="236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183</v>
      </c>
      <c r="AU390" s="18" t="s">
        <v>85</v>
      </c>
    </row>
    <row r="391" s="13" customFormat="1">
      <c r="A391" s="13"/>
      <c r="B391" s="237"/>
      <c r="C391" s="238"/>
      <c r="D391" s="233" t="s">
        <v>147</v>
      </c>
      <c r="E391" s="239" t="s">
        <v>19</v>
      </c>
      <c r="F391" s="240" t="s">
        <v>1090</v>
      </c>
      <c r="G391" s="238"/>
      <c r="H391" s="241">
        <v>1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7" t="s">
        <v>147</v>
      </c>
      <c r="AU391" s="247" t="s">
        <v>85</v>
      </c>
      <c r="AV391" s="13" t="s">
        <v>85</v>
      </c>
      <c r="AW391" s="13" t="s">
        <v>34</v>
      </c>
      <c r="AX391" s="13" t="s">
        <v>82</v>
      </c>
      <c r="AY391" s="247" t="s">
        <v>139</v>
      </c>
    </row>
    <row r="392" s="2" customFormat="1" ht="55.5" customHeight="1">
      <c r="A392" s="39"/>
      <c r="B392" s="40"/>
      <c r="C392" s="250" t="s">
        <v>663</v>
      </c>
      <c r="D392" s="250" t="s">
        <v>161</v>
      </c>
      <c r="E392" s="251" t="s">
        <v>1095</v>
      </c>
      <c r="F392" s="252" t="s">
        <v>1096</v>
      </c>
      <c r="G392" s="253" t="s">
        <v>155</v>
      </c>
      <c r="H392" s="254">
        <v>1</v>
      </c>
      <c r="I392" s="255"/>
      <c r="J392" s="256">
        <f>ROUND(I392*H392,2)</f>
        <v>0</v>
      </c>
      <c r="K392" s="252" t="s">
        <v>156</v>
      </c>
      <c r="L392" s="257"/>
      <c r="M392" s="258" t="s">
        <v>19</v>
      </c>
      <c r="N392" s="259" t="s">
        <v>45</v>
      </c>
      <c r="O392" s="85"/>
      <c r="P392" s="229">
        <f>O392*H392</f>
        <v>0</v>
      </c>
      <c r="Q392" s="229">
        <v>0.14000000000000001</v>
      </c>
      <c r="R392" s="229">
        <f>Q392*H392</f>
        <v>0.14000000000000001</v>
      </c>
      <c r="S392" s="229">
        <v>0</v>
      </c>
      <c r="T392" s="230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1" t="s">
        <v>284</v>
      </c>
      <c r="AT392" s="231" t="s">
        <v>161</v>
      </c>
      <c r="AU392" s="231" t="s">
        <v>85</v>
      </c>
      <c r="AY392" s="18" t="s">
        <v>139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18" t="s">
        <v>82</v>
      </c>
      <c r="BK392" s="232">
        <f>ROUND(I392*H392,2)</f>
        <v>0</v>
      </c>
      <c r="BL392" s="18" t="s">
        <v>284</v>
      </c>
      <c r="BM392" s="231" t="s">
        <v>1097</v>
      </c>
    </row>
    <row r="393" s="2" customFormat="1">
      <c r="A393" s="39"/>
      <c r="B393" s="40"/>
      <c r="C393" s="41"/>
      <c r="D393" s="233" t="s">
        <v>146</v>
      </c>
      <c r="E393" s="41"/>
      <c r="F393" s="234" t="s">
        <v>1096</v>
      </c>
      <c r="G393" s="41"/>
      <c r="H393" s="41"/>
      <c r="I393" s="137"/>
      <c r="J393" s="41"/>
      <c r="K393" s="41"/>
      <c r="L393" s="45"/>
      <c r="M393" s="235"/>
      <c r="N393" s="236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146</v>
      </c>
      <c r="AU393" s="18" t="s">
        <v>85</v>
      </c>
    </row>
    <row r="394" s="13" customFormat="1">
      <c r="A394" s="13"/>
      <c r="B394" s="237"/>
      <c r="C394" s="238"/>
      <c r="D394" s="233" t="s">
        <v>147</v>
      </c>
      <c r="E394" s="239" t="s">
        <v>19</v>
      </c>
      <c r="F394" s="240" t="s">
        <v>1090</v>
      </c>
      <c r="G394" s="238"/>
      <c r="H394" s="241">
        <v>1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7" t="s">
        <v>147</v>
      </c>
      <c r="AU394" s="247" t="s">
        <v>85</v>
      </c>
      <c r="AV394" s="13" t="s">
        <v>85</v>
      </c>
      <c r="AW394" s="13" t="s">
        <v>34</v>
      </c>
      <c r="AX394" s="13" t="s">
        <v>82</v>
      </c>
      <c r="AY394" s="247" t="s">
        <v>139</v>
      </c>
    </row>
    <row r="395" s="2" customFormat="1" ht="44.25" customHeight="1">
      <c r="A395" s="39"/>
      <c r="B395" s="40"/>
      <c r="C395" s="250" t="s">
        <v>668</v>
      </c>
      <c r="D395" s="250" t="s">
        <v>161</v>
      </c>
      <c r="E395" s="251" t="s">
        <v>1098</v>
      </c>
      <c r="F395" s="252" t="s">
        <v>1099</v>
      </c>
      <c r="G395" s="253" t="s">
        <v>155</v>
      </c>
      <c r="H395" s="254">
        <v>1</v>
      </c>
      <c r="I395" s="255"/>
      <c r="J395" s="256">
        <f>ROUND(I395*H395,2)</f>
        <v>0</v>
      </c>
      <c r="K395" s="252" t="s">
        <v>19</v>
      </c>
      <c r="L395" s="257"/>
      <c r="M395" s="258" t="s">
        <v>19</v>
      </c>
      <c r="N395" s="259" t="s">
        <v>45</v>
      </c>
      <c r="O395" s="85"/>
      <c r="P395" s="229">
        <f>O395*H395</f>
        <v>0</v>
      </c>
      <c r="Q395" s="229">
        <v>0.017299999999999999</v>
      </c>
      <c r="R395" s="229">
        <f>Q395*H395</f>
        <v>0.017299999999999999</v>
      </c>
      <c r="S395" s="229">
        <v>0</v>
      </c>
      <c r="T395" s="230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1" t="s">
        <v>347</v>
      </c>
      <c r="AT395" s="231" t="s">
        <v>161</v>
      </c>
      <c r="AU395" s="231" t="s">
        <v>85</v>
      </c>
      <c r="AY395" s="18" t="s">
        <v>139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18" t="s">
        <v>82</v>
      </c>
      <c r="BK395" s="232">
        <f>ROUND(I395*H395,2)</f>
        <v>0</v>
      </c>
      <c r="BL395" s="18" t="s">
        <v>233</v>
      </c>
      <c r="BM395" s="231" t="s">
        <v>1100</v>
      </c>
    </row>
    <row r="396" s="2" customFormat="1">
      <c r="A396" s="39"/>
      <c r="B396" s="40"/>
      <c r="C396" s="41"/>
      <c r="D396" s="233" t="s">
        <v>146</v>
      </c>
      <c r="E396" s="41"/>
      <c r="F396" s="234" t="s">
        <v>1099</v>
      </c>
      <c r="G396" s="41"/>
      <c r="H396" s="41"/>
      <c r="I396" s="137"/>
      <c r="J396" s="41"/>
      <c r="K396" s="41"/>
      <c r="L396" s="45"/>
      <c r="M396" s="235"/>
      <c r="N396" s="236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146</v>
      </c>
      <c r="AU396" s="18" t="s">
        <v>85</v>
      </c>
    </row>
    <row r="397" s="13" customFormat="1">
      <c r="A397" s="13"/>
      <c r="B397" s="237"/>
      <c r="C397" s="238"/>
      <c r="D397" s="233" t="s">
        <v>147</v>
      </c>
      <c r="E397" s="239" t="s">
        <v>19</v>
      </c>
      <c r="F397" s="240" t="s">
        <v>1090</v>
      </c>
      <c r="G397" s="238"/>
      <c r="H397" s="241">
        <v>1</v>
      </c>
      <c r="I397" s="242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7" t="s">
        <v>147</v>
      </c>
      <c r="AU397" s="247" t="s">
        <v>85</v>
      </c>
      <c r="AV397" s="13" t="s">
        <v>85</v>
      </c>
      <c r="AW397" s="13" t="s">
        <v>34</v>
      </c>
      <c r="AX397" s="13" t="s">
        <v>82</v>
      </c>
      <c r="AY397" s="247" t="s">
        <v>139</v>
      </c>
    </row>
    <row r="398" s="2" customFormat="1" ht="44.25" customHeight="1">
      <c r="A398" s="39"/>
      <c r="B398" s="40"/>
      <c r="C398" s="220" t="s">
        <v>673</v>
      </c>
      <c r="D398" s="220" t="s">
        <v>140</v>
      </c>
      <c r="E398" s="221" t="s">
        <v>1101</v>
      </c>
      <c r="F398" s="222" t="s">
        <v>1102</v>
      </c>
      <c r="G398" s="223" t="s">
        <v>155</v>
      </c>
      <c r="H398" s="224">
        <v>1</v>
      </c>
      <c r="I398" s="225"/>
      <c r="J398" s="226">
        <f>ROUND(I398*H398,2)</f>
        <v>0</v>
      </c>
      <c r="K398" s="222" t="s">
        <v>19</v>
      </c>
      <c r="L398" s="45"/>
      <c r="M398" s="227" t="s">
        <v>19</v>
      </c>
      <c r="N398" s="228" t="s">
        <v>45</v>
      </c>
      <c r="O398" s="85"/>
      <c r="P398" s="229">
        <f>O398*H398</f>
        <v>0</v>
      </c>
      <c r="Q398" s="229">
        <v>2.2001499999999998</v>
      </c>
      <c r="R398" s="229">
        <f>Q398*H398</f>
        <v>2.2001499999999998</v>
      </c>
      <c r="S398" s="229">
        <v>0</v>
      </c>
      <c r="T398" s="230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1" t="s">
        <v>233</v>
      </c>
      <c r="AT398" s="231" t="s">
        <v>140</v>
      </c>
      <c r="AU398" s="231" t="s">
        <v>85</v>
      </c>
      <c r="AY398" s="18" t="s">
        <v>139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18" t="s">
        <v>82</v>
      </c>
      <c r="BK398" s="232">
        <f>ROUND(I398*H398,2)</f>
        <v>0</v>
      </c>
      <c r="BL398" s="18" t="s">
        <v>233</v>
      </c>
      <c r="BM398" s="231" t="s">
        <v>1103</v>
      </c>
    </row>
    <row r="399" s="2" customFormat="1">
      <c r="A399" s="39"/>
      <c r="B399" s="40"/>
      <c r="C399" s="41"/>
      <c r="D399" s="233" t="s">
        <v>146</v>
      </c>
      <c r="E399" s="41"/>
      <c r="F399" s="234" t="s">
        <v>1104</v>
      </c>
      <c r="G399" s="41"/>
      <c r="H399" s="41"/>
      <c r="I399" s="137"/>
      <c r="J399" s="41"/>
      <c r="K399" s="41"/>
      <c r="L399" s="45"/>
      <c r="M399" s="235"/>
      <c r="N399" s="236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146</v>
      </c>
      <c r="AU399" s="18" t="s">
        <v>85</v>
      </c>
    </row>
    <row r="400" s="2" customFormat="1">
      <c r="A400" s="39"/>
      <c r="B400" s="40"/>
      <c r="C400" s="41"/>
      <c r="D400" s="233" t="s">
        <v>183</v>
      </c>
      <c r="E400" s="41"/>
      <c r="F400" s="260" t="s">
        <v>1089</v>
      </c>
      <c r="G400" s="41"/>
      <c r="H400" s="41"/>
      <c r="I400" s="137"/>
      <c r="J400" s="41"/>
      <c r="K400" s="41"/>
      <c r="L400" s="45"/>
      <c r="M400" s="235"/>
      <c r="N400" s="236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183</v>
      </c>
      <c r="AU400" s="18" t="s">
        <v>85</v>
      </c>
    </row>
    <row r="401" s="13" customFormat="1">
      <c r="A401" s="13"/>
      <c r="B401" s="237"/>
      <c r="C401" s="238"/>
      <c r="D401" s="233" t="s">
        <v>147</v>
      </c>
      <c r="E401" s="239" t="s">
        <v>19</v>
      </c>
      <c r="F401" s="240" t="s">
        <v>1090</v>
      </c>
      <c r="G401" s="238"/>
      <c r="H401" s="241">
        <v>1</v>
      </c>
      <c r="I401" s="242"/>
      <c r="J401" s="238"/>
      <c r="K401" s="238"/>
      <c r="L401" s="243"/>
      <c r="M401" s="244"/>
      <c r="N401" s="245"/>
      <c r="O401" s="245"/>
      <c r="P401" s="245"/>
      <c r="Q401" s="245"/>
      <c r="R401" s="245"/>
      <c r="S401" s="245"/>
      <c r="T401" s="24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7" t="s">
        <v>147</v>
      </c>
      <c r="AU401" s="247" t="s">
        <v>85</v>
      </c>
      <c r="AV401" s="13" t="s">
        <v>85</v>
      </c>
      <c r="AW401" s="13" t="s">
        <v>34</v>
      </c>
      <c r="AX401" s="13" t="s">
        <v>82</v>
      </c>
      <c r="AY401" s="247" t="s">
        <v>139</v>
      </c>
    </row>
    <row r="402" s="2" customFormat="1" ht="16.5" customHeight="1">
      <c r="A402" s="39"/>
      <c r="B402" s="40"/>
      <c r="C402" s="220" t="s">
        <v>678</v>
      </c>
      <c r="D402" s="220" t="s">
        <v>140</v>
      </c>
      <c r="E402" s="221" t="s">
        <v>632</v>
      </c>
      <c r="F402" s="222" t="s">
        <v>633</v>
      </c>
      <c r="G402" s="223" t="s">
        <v>634</v>
      </c>
      <c r="H402" s="224">
        <v>1</v>
      </c>
      <c r="I402" s="225"/>
      <c r="J402" s="226">
        <f>ROUND(I402*H402,2)</f>
        <v>0</v>
      </c>
      <c r="K402" s="222" t="s">
        <v>19</v>
      </c>
      <c r="L402" s="45"/>
      <c r="M402" s="227" t="s">
        <v>19</v>
      </c>
      <c r="N402" s="228" t="s">
        <v>45</v>
      </c>
      <c r="O402" s="85"/>
      <c r="P402" s="229">
        <f>O402*H402</f>
        <v>0</v>
      </c>
      <c r="Q402" s="229">
        <v>0</v>
      </c>
      <c r="R402" s="229">
        <f>Q402*H402</f>
        <v>0</v>
      </c>
      <c r="S402" s="229">
        <v>0</v>
      </c>
      <c r="T402" s="230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1" t="s">
        <v>233</v>
      </c>
      <c r="AT402" s="231" t="s">
        <v>140</v>
      </c>
      <c r="AU402" s="231" t="s">
        <v>85</v>
      </c>
      <c r="AY402" s="18" t="s">
        <v>139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18" t="s">
        <v>82</v>
      </c>
      <c r="BK402" s="232">
        <f>ROUND(I402*H402,2)</f>
        <v>0</v>
      </c>
      <c r="BL402" s="18" t="s">
        <v>233</v>
      </c>
      <c r="BM402" s="231" t="s">
        <v>635</v>
      </c>
    </row>
    <row r="403" s="2" customFormat="1">
      <c r="A403" s="39"/>
      <c r="B403" s="40"/>
      <c r="C403" s="41"/>
      <c r="D403" s="233" t="s">
        <v>146</v>
      </c>
      <c r="E403" s="41"/>
      <c r="F403" s="234" t="s">
        <v>1105</v>
      </c>
      <c r="G403" s="41"/>
      <c r="H403" s="41"/>
      <c r="I403" s="137"/>
      <c r="J403" s="41"/>
      <c r="K403" s="41"/>
      <c r="L403" s="45"/>
      <c r="M403" s="235"/>
      <c r="N403" s="236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146</v>
      </c>
      <c r="AU403" s="18" t="s">
        <v>85</v>
      </c>
    </row>
    <row r="404" s="2" customFormat="1" ht="16.5" customHeight="1">
      <c r="A404" s="39"/>
      <c r="B404" s="40"/>
      <c r="C404" s="220" t="s">
        <v>682</v>
      </c>
      <c r="D404" s="220" t="s">
        <v>140</v>
      </c>
      <c r="E404" s="221" t="s">
        <v>638</v>
      </c>
      <c r="F404" s="222" t="s">
        <v>639</v>
      </c>
      <c r="G404" s="223" t="s">
        <v>634</v>
      </c>
      <c r="H404" s="224">
        <v>1</v>
      </c>
      <c r="I404" s="225"/>
      <c r="J404" s="226">
        <f>ROUND(I404*H404,2)</f>
        <v>0</v>
      </c>
      <c r="K404" s="222" t="s">
        <v>19</v>
      </c>
      <c r="L404" s="45"/>
      <c r="M404" s="227" t="s">
        <v>19</v>
      </c>
      <c r="N404" s="228" t="s">
        <v>45</v>
      </c>
      <c r="O404" s="85"/>
      <c r="P404" s="229">
        <f>O404*H404</f>
        <v>0</v>
      </c>
      <c r="Q404" s="229">
        <v>0</v>
      </c>
      <c r="R404" s="229">
        <f>Q404*H404</f>
        <v>0</v>
      </c>
      <c r="S404" s="229">
        <v>0</v>
      </c>
      <c r="T404" s="230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1" t="s">
        <v>233</v>
      </c>
      <c r="AT404" s="231" t="s">
        <v>140</v>
      </c>
      <c r="AU404" s="231" t="s">
        <v>85</v>
      </c>
      <c r="AY404" s="18" t="s">
        <v>139</v>
      </c>
      <c r="BE404" s="232">
        <f>IF(N404="základní",J404,0)</f>
        <v>0</v>
      </c>
      <c r="BF404" s="232">
        <f>IF(N404="snížená",J404,0)</f>
        <v>0</v>
      </c>
      <c r="BG404" s="232">
        <f>IF(N404="zákl. přenesená",J404,0)</f>
        <v>0</v>
      </c>
      <c r="BH404" s="232">
        <f>IF(N404="sníž. přenesená",J404,0)</f>
        <v>0</v>
      </c>
      <c r="BI404" s="232">
        <f>IF(N404="nulová",J404,0)</f>
        <v>0</v>
      </c>
      <c r="BJ404" s="18" t="s">
        <v>82</v>
      </c>
      <c r="BK404" s="232">
        <f>ROUND(I404*H404,2)</f>
        <v>0</v>
      </c>
      <c r="BL404" s="18" t="s">
        <v>233</v>
      </c>
      <c r="BM404" s="231" t="s">
        <v>640</v>
      </c>
    </row>
    <row r="405" s="2" customFormat="1">
      <c r="A405" s="39"/>
      <c r="B405" s="40"/>
      <c r="C405" s="41"/>
      <c r="D405" s="233" t="s">
        <v>146</v>
      </c>
      <c r="E405" s="41"/>
      <c r="F405" s="234" t="s">
        <v>641</v>
      </c>
      <c r="G405" s="41"/>
      <c r="H405" s="41"/>
      <c r="I405" s="137"/>
      <c r="J405" s="41"/>
      <c r="K405" s="41"/>
      <c r="L405" s="45"/>
      <c r="M405" s="235"/>
      <c r="N405" s="236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146</v>
      </c>
      <c r="AU405" s="18" t="s">
        <v>85</v>
      </c>
    </row>
    <row r="406" s="12" customFormat="1" ht="22.8" customHeight="1">
      <c r="A406" s="12"/>
      <c r="B406" s="206"/>
      <c r="C406" s="207"/>
      <c r="D406" s="208" t="s">
        <v>73</v>
      </c>
      <c r="E406" s="248" t="s">
        <v>642</v>
      </c>
      <c r="F406" s="248" t="s">
        <v>643</v>
      </c>
      <c r="G406" s="207"/>
      <c r="H406" s="207"/>
      <c r="I406" s="210"/>
      <c r="J406" s="249">
        <f>BK406</f>
        <v>0</v>
      </c>
      <c r="K406" s="207"/>
      <c r="L406" s="212"/>
      <c r="M406" s="213"/>
      <c r="N406" s="214"/>
      <c r="O406" s="214"/>
      <c r="P406" s="215">
        <f>SUM(P407:P500)</f>
        <v>0</v>
      </c>
      <c r="Q406" s="214"/>
      <c r="R406" s="215">
        <f>SUM(R407:R500)</f>
        <v>93.424524570000003</v>
      </c>
      <c r="S406" s="214"/>
      <c r="T406" s="216">
        <f>SUM(T407:T500)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17" t="s">
        <v>160</v>
      </c>
      <c r="AT406" s="218" t="s">
        <v>73</v>
      </c>
      <c r="AU406" s="218" t="s">
        <v>82</v>
      </c>
      <c r="AY406" s="217" t="s">
        <v>139</v>
      </c>
      <c r="BK406" s="219">
        <f>SUM(BK407:BK500)</f>
        <v>0</v>
      </c>
    </row>
    <row r="407" s="2" customFormat="1" ht="21.75" customHeight="1">
      <c r="A407" s="39"/>
      <c r="B407" s="40"/>
      <c r="C407" s="220" t="s">
        <v>688</v>
      </c>
      <c r="D407" s="220" t="s">
        <v>140</v>
      </c>
      <c r="E407" s="221" t="s">
        <v>669</v>
      </c>
      <c r="F407" s="222" t="s">
        <v>670</v>
      </c>
      <c r="G407" s="223" t="s">
        <v>180</v>
      </c>
      <c r="H407" s="224">
        <v>4</v>
      </c>
      <c r="I407" s="225"/>
      <c r="J407" s="226">
        <f>ROUND(I407*H407,2)</f>
        <v>0</v>
      </c>
      <c r="K407" s="222" t="s">
        <v>156</v>
      </c>
      <c r="L407" s="45"/>
      <c r="M407" s="227" t="s">
        <v>19</v>
      </c>
      <c r="N407" s="228" t="s">
        <v>45</v>
      </c>
      <c r="O407" s="85"/>
      <c r="P407" s="229">
        <f>O407*H407</f>
        <v>0</v>
      </c>
      <c r="Q407" s="229">
        <v>0</v>
      </c>
      <c r="R407" s="229">
        <f>Q407*H407</f>
        <v>0</v>
      </c>
      <c r="S407" s="229">
        <v>0</v>
      </c>
      <c r="T407" s="230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1" t="s">
        <v>233</v>
      </c>
      <c r="AT407" s="231" t="s">
        <v>140</v>
      </c>
      <c r="AU407" s="231" t="s">
        <v>85</v>
      </c>
      <c r="AY407" s="18" t="s">
        <v>139</v>
      </c>
      <c r="BE407" s="232">
        <f>IF(N407="základní",J407,0)</f>
        <v>0</v>
      </c>
      <c r="BF407" s="232">
        <f>IF(N407="snížená",J407,0)</f>
        <v>0</v>
      </c>
      <c r="BG407" s="232">
        <f>IF(N407="zákl. přenesená",J407,0)</f>
        <v>0</v>
      </c>
      <c r="BH407" s="232">
        <f>IF(N407="sníž. přenesená",J407,0)</f>
        <v>0</v>
      </c>
      <c r="BI407" s="232">
        <f>IF(N407="nulová",J407,0)</f>
        <v>0</v>
      </c>
      <c r="BJ407" s="18" t="s">
        <v>82</v>
      </c>
      <c r="BK407" s="232">
        <f>ROUND(I407*H407,2)</f>
        <v>0</v>
      </c>
      <c r="BL407" s="18" t="s">
        <v>233</v>
      </c>
      <c r="BM407" s="231" t="s">
        <v>1106</v>
      </c>
    </row>
    <row r="408" s="2" customFormat="1">
      <c r="A408" s="39"/>
      <c r="B408" s="40"/>
      <c r="C408" s="41"/>
      <c r="D408" s="233" t="s">
        <v>146</v>
      </c>
      <c r="E408" s="41"/>
      <c r="F408" s="234" t="s">
        <v>672</v>
      </c>
      <c r="G408" s="41"/>
      <c r="H408" s="41"/>
      <c r="I408" s="137"/>
      <c r="J408" s="41"/>
      <c r="K408" s="41"/>
      <c r="L408" s="45"/>
      <c r="M408" s="235"/>
      <c r="N408" s="236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146</v>
      </c>
      <c r="AU408" s="18" t="s">
        <v>85</v>
      </c>
    </row>
    <row r="409" s="2" customFormat="1">
      <c r="A409" s="39"/>
      <c r="B409" s="40"/>
      <c r="C409" s="41"/>
      <c r="D409" s="233" t="s">
        <v>183</v>
      </c>
      <c r="E409" s="41"/>
      <c r="F409" s="260" t="s">
        <v>649</v>
      </c>
      <c r="G409" s="41"/>
      <c r="H409" s="41"/>
      <c r="I409" s="137"/>
      <c r="J409" s="41"/>
      <c r="K409" s="41"/>
      <c r="L409" s="45"/>
      <c r="M409" s="235"/>
      <c r="N409" s="236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183</v>
      </c>
      <c r="AU409" s="18" t="s">
        <v>85</v>
      </c>
    </row>
    <row r="410" s="13" customFormat="1">
      <c r="A410" s="13"/>
      <c r="B410" s="237"/>
      <c r="C410" s="238"/>
      <c r="D410" s="233" t="s">
        <v>147</v>
      </c>
      <c r="E410" s="239" t="s">
        <v>19</v>
      </c>
      <c r="F410" s="240" t="s">
        <v>1107</v>
      </c>
      <c r="G410" s="238"/>
      <c r="H410" s="241">
        <v>4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7" t="s">
        <v>147</v>
      </c>
      <c r="AU410" s="247" t="s">
        <v>85</v>
      </c>
      <c r="AV410" s="13" t="s">
        <v>85</v>
      </c>
      <c r="AW410" s="13" t="s">
        <v>34</v>
      </c>
      <c r="AX410" s="13" t="s">
        <v>82</v>
      </c>
      <c r="AY410" s="247" t="s">
        <v>139</v>
      </c>
    </row>
    <row r="411" s="2" customFormat="1" ht="21.75" customHeight="1">
      <c r="A411" s="39"/>
      <c r="B411" s="40"/>
      <c r="C411" s="220" t="s">
        <v>695</v>
      </c>
      <c r="D411" s="220" t="s">
        <v>140</v>
      </c>
      <c r="E411" s="221" t="s">
        <v>674</v>
      </c>
      <c r="F411" s="222" t="s">
        <v>675</v>
      </c>
      <c r="G411" s="223" t="s">
        <v>180</v>
      </c>
      <c r="H411" s="224">
        <v>4</v>
      </c>
      <c r="I411" s="225"/>
      <c r="J411" s="226">
        <f>ROUND(I411*H411,2)</f>
        <v>0</v>
      </c>
      <c r="K411" s="222" t="s">
        <v>156</v>
      </c>
      <c r="L411" s="45"/>
      <c r="M411" s="227" t="s">
        <v>19</v>
      </c>
      <c r="N411" s="228" t="s">
        <v>45</v>
      </c>
      <c r="O411" s="85"/>
      <c r="P411" s="229">
        <f>O411*H411</f>
        <v>0</v>
      </c>
      <c r="Q411" s="229">
        <v>0</v>
      </c>
      <c r="R411" s="229">
        <f>Q411*H411</f>
        <v>0</v>
      </c>
      <c r="S411" s="229">
        <v>0</v>
      </c>
      <c r="T411" s="230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1" t="s">
        <v>233</v>
      </c>
      <c r="AT411" s="231" t="s">
        <v>140</v>
      </c>
      <c r="AU411" s="231" t="s">
        <v>85</v>
      </c>
      <c r="AY411" s="18" t="s">
        <v>139</v>
      </c>
      <c r="BE411" s="232">
        <f>IF(N411="základní",J411,0)</f>
        <v>0</v>
      </c>
      <c r="BF411" s="232">
        <f>IF(N411="snížená",J411,0)</f>
        <v>0</v>
      </c>
      <c r="BG411" s="232">
        <f>IF(N411="zákl. přenesená",J411,0)</f>
        <v>0</v>
      </c>
      <c r="BH411" s="232">
        <f>IF(N411="sníž. přenesená",J411,0)</f>
        <v>0</v>
      </c>
      <c r="BI411" s="232">
        <f>IF(N411="nulová",J411,0)</f>
        <v>0</v>
      </c>
      <c r="BJ411" s="18" t="s">
        <v>82</v>
      </c>
      <c r="BK411" s="232">
        <f>ROUND(I411*H411,2)</f>
        <v>0</v>
      </c>
      <c r="BL411" s="18" t="s">
        <v>233</v>
      </c>
      <c r="BM411" s="231" t="s">
        <v>1108</v>
      </c>
    </row>
    <row r="412" s="2" customFormat="1">
      <c r="A412" s="39"/>
      <c r="B412" s="40"/>
      <c r="C412" s="41"/>
      <c r="D412" s="233" t="s">
        <v>146</v>
      </c>
      <c r="E412" s="41"/>
      <c r="F412" s="234" t="s">
        <v>677</v>
      </c>
      <c r="G412" s="41"/>
      <c r="H412" s="41"/>
      <c r="I412" s="137"/>
      <c r="J412" s="41"/>
      <c r="K412" s="41"/>
      <c r="L412" s="45"/>
      <c r="M412" s="235"/>
      <c r="N412" s="236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146</v>
      </c>
      <c r="AU412" s="18" t="s">
        <v>85</v>
      </c>
    </row>
    <row r="413" s="2" customFormat="1">
      <c r="A413" s="39"/>
      <c r="B413" s="40"/>
      <c r="C413" s="41"/>
      <c r="D413" s="233" t="s">
        <v>183</v>
      </c>
      <c r="E413" s="41"/>
      <c r="F413" s="260" t="s">
        <v>662</v>
      </c>
      <c r="G413" s="41"/>
      <c r="H413" s="41"/>
      <c r="I413" s="137"/>
      <c r="J413" s="41"/>
      <c r="K413" s="41"/>
      <c r="L413" s="45"/>
      <c r="M413" s="235"/>
      <c r="N413" s="236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183</v>
      </c>
      <c r="AU413" s="18" t="s">
        <v>85</v>
      </c>
    </row>
    <row r="414" s="13" customFormat="1">
      <c r="A414" s="13"/>
      <c r="B414" s="237"/>
      <c r="C414" s="238"/>
      <c r="D414" s="233" t="s">
        <v>147</v>
      </c>
      <c r="E414" s="239" t="s">
        <v>19</v>
      </c>
      <c r="F414" s="240" t="s">
        <v>1107</v>
      </c>
      <c r="G414" s="238"/>
      <c r="H414" s="241">
        <v>4</v>
      </c>
      <c r="I414" s="242"/>
      <c r="J414" s="238"/>
      <c r="K414" s="238"/>
      <c r="L414" s="243"/>
      <c r="M414" s="244"/>
      <c r="N414" s="245"/>
      <c r="O414" s="245"/>
      <c r="P414" s="245"/>
      <c r="Q414" s="245"/>
      <c r="R414" s="245"/>
      <c r="S414" s="245"/>
      <c r="T414" s="24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7" t="s">
        <v>147</v>
      </c>
      <c r="AU414" s="247" t="s">
        <v>85</v>
      </c>
      <c r="AV414" s="13" t="s">
        <v>85</v>
      </c>
      <c r="AW414" s="13" t="s">
        <v>34</v>
      </c>
      <c r="AX414" s="13" t="s">
        <v>82</v>
      </c>
      <c r="AY414" s="247" t="s">
        <v>139</v>
      </c>
    </row>
    <row r="415" s="2" customFormat="1" ht="16.5" customHeight="1">
      <c r="A415" s="39"/>
      <c r="B415" s="40"/>
      <c r="C415" s="250" t="s">
        <v>701</v>
      </c>
      <c r="D415" s="250" t="s">
        <v>161</v>
      </c>
      <c r="E415" s="251" t="s">
        <v>679</v>
      </c>
      <c r="F415" s="252" t="s">
        <v>680</v>
      </c>
      <c r="G415" s="253" t="s">
        <v>180</v>
      </c>
      <c r="H415" s="254">
        <v>4</v>
      </c>
      <c r="I415" s="255"/>
      <c r="J415" s="256">
        <f>ROUND(I415*H415,2)</f>
        <v>0</v>
      </c>
      <c r="K415" s="252" t="s">
        <v>156</v>
      </c>
      <c r="L415" s="257"/>
      <c r="M415" s="258" t="s">
        <v>19</v>
      </c>
      <c r="N415" s="259" t="s">
        <v>45</v>
      </c>
      <c r="O415" s="85"/>
      <c r="P415" s="229">
        <f>O415*H415</f>
        <v>0</v>
      </c>
      <c r="Q415" s="229">
        <v>0.080000000000000002</v>
      </c>
      <c r="R415" s="229">
        <f>Q415*H415</f>
        <v>0.32000000000000001</v>
      </c>
      <c r="S415" s="229">
        <v>0</v>
      </c>
      <c r="T415" s="230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1" t="s">
        <v>284</v>
      </c>
      <c r="AT415" s="231" t="s">
        <v>161</v>
      </c>
      <c r="AU415" s="231" t="s">
        <v>85</v>
      </c>
      <c r="AY415" s="18" t="s">
        <v>139</v>
      </c>
      <c r="BE415" s="232">
        <f>IF(N415="základní",J415,0)</f>
        <v>0</v>
      </c>
      <c r="BF415" s="232">
        <f>IF(N415="snížená",J415,0)</f>
        <v>0</v>
      </c>
      <c r="BG415" s="232">
        <f>IF(N415="zákl. přenesená",J415,0)</f>
        <v>0</v>
      </c>
      <c r="BH415" s="232">
        <f>IF(N415="sníž. přenesená",J415,0)</f>
        <v>0</v>
      </c>
      <c r="BI415" s="232">
        <f>IF(N415="nulová",J415,0)</f>
        <v>0</v>
      </c>
      <c r="BJ415" s="18" t="s">
        <v>82</v>
      </c>
      <c r="BK415" s="232">
        <f>ROUND(I415*H415,2)</f>
        <v>0</v>
      </c>
      <c r="BL415" s="18" t="s">
        <v>284</v>
      </c>
      <c r="BM415" s="231" t="s">
        <v>1109</v>
      </c>
    </row>
    <row r="416" s="2" customFormat="1">
      <c r="A416" s="39"/>
      <c r="B416" s="40"/>
      <c r="C416" s="41"/>
      <c r="D416" s="233" t="s">
        <v>146</v>
      </c>
      <c r="E416" s="41"/>
      <c r="F416" s="234" t="s">
        <v>680</v>
      </c>
      <c r="G416" s="41"/>
      <c r="H416" s="41"/>
      <c r="I416" s="137"/>
      <c r="J416" s="41"/>
      <c r="K416" s="41"/>
      <c r="L416" s="45"/>
      <c r="M416" s="235"/>
      <c r="N416" s="236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146</v>
      </c>
      <c r="AU416" s="18" t="s">
        <v>85</v>
      </c>
    </row>
    <row r="417" s="13" customFormat="1">
      <c r="A417" s="13"/>
      <c r="B417" s="237"/>
      <c r="C417" s="238"/>
      <c r="D417" s="233" t="s">
        <v>147</v>
      </c>
      <c r="E417" s="239" t="s">
        <v>19</v>
      </c>
      <c r="F417" s="240" t="s">
        <v>1107</v>
      </c>
      <c r="G417" s="238"/>
      <c r="H417" s="241">
        <v>4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7" t="s">
        <v>147</v>
      </c>
      <c r="AU417" s="247" t="s">
        <v>85</v>
      </c>
      <c r="AV417" s="13" t="s">
        <v>85</v>
      </c>
      <c r="AW417" s="13" t="s">
        <v>34</v>
      </c>
      <c r="AX417" s="13" t="s">
        <v>82</v>
      </c>
      <c r="AY417" s="247" t="s">
        <v>139</v>
      </c>
    </row>
    <row r="418" s="2" customFormat="1" ht="21.75" customHeight="1">
      <c r="A418" s="39"/>
      <c r="B418" s="40"/>
      <c r="C418" s="220" t="s">
        <v>708</v>
      </c>
      <c r="D418" s="220" t="s">
        <v>140</v>
      </c>
      <c r="E418" s="221" t="s">
        <v>652</v>
      </c>
      <c r="F418" s="222" t="s">
        <v>653</v>
      </c>
      <c r="G418" s="223" t="s">
        <v>180</v>
      </c>
      <c r="H418" s="224">
        <v>4</v>
      </c>
      <c r="I418" s="225"/>
      <c r="J418" s="226">
        <f>ROUND(I418*H418,2)</f>
        <v>0</v>
      </c>
      <c r="K418" s="222" t="s">
        <v>156</v>
      </c>
      <c r="L418" s="45"/>
      <c r="M418" s="227" t="s">
        <v>19</v>
      </c>
      <c r="N418" s="228" t="s">
        <v>45</v>
      </c>
      <c r="O418" s="85"/>
      <c r="P418" s="229">
        <f>O418*H418</f>
        <v>0</v>
      </c>
      <c r="Q418" s="229">
        <v>0</v>
      </c>
      <c r="R418" s="229">
        <f>Q418*H418</f>
        <v>0</v>
      </c>
      <c r="S418" s="229">
        <v>0</v>
      </c>
      <c r="T418" s="230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1" t="s">
        <v>233</v>
      </c>
      <c r="AT418" s="231" t="s">
        <v>140</v>
      </c>
      <c r="AU418" s="231" t="s">
        <v>85</v>
      </c>
      <c r="AY418" s="18" t="s">
        <v>139</v>
      </c>
      <c r="BE418" s="232">
        <f>IF(N418="základní",J418,0)</f>
        <v>0</v>
      </c>
      <c r="BF418" s="232">
        <f>IF(N418="snížená",J418,0)</f>
        <v>0</v>
      </c>
      <c r="BG418" s="232">
        <f>IF(N418="zákl. přenesená",J418,0)</f>
        <v>0</v>
      </c>
      <c r="BH418" s="232">
        <f>IF(N418="sníž. přenesená",J418,0)</f>
        <v>0</v>
      </c>
      <c r="BI418" s="232">
        <f>IF(N418="nulová",J418,0)</f>
        <v>0</v>
      </c>
      <c r="BJ418" s="18" t="s">
        <v>82</v>
      </c>
      <c r="BK418" s="232">
        <f>ROUND(I418*H418,2)</f>
        <v>0</v>
      </c>
      <c r="BL418" s="18" t="s">
        <v>233</v>
      </c>
      <c r="BM418" s="231" t="s">
        <v>1110</v>
      </c>
    </row>
    <row r="419" s="2" customFormat="1">
      <c r="A419" s="39"/>
      <c r="B419" s="40"/>
      <c r="C419" s="41"/>
      <c r="D419" s="233" t="s">
        <v>146</v>
      </c>
      <c r="E419" s="41"/>
      <c r="F419" s="234" t="s">
        <v>655</v>
      </c>
      <c r="G419" s="41"/>
      <c r="H419" s="41"/>
      <c r="I419" s="137"/>
      <c r="J419" s="41"/>
      <c r="K419" s="41"/>
      <c r="L419" s="45"/>
      <c r="M419" s="235"/>
      <c r="N419" s="236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146</v>
      </c>
      <c r="AU419" s="18" t="s">
        <v>85</v>
      </c>
    </row>
    <row r="420" s="2" customFormat="1">
      <c r="A420" s="39"/>
      <c r="B420" s="40"/>
      <c r="C420" s="41"/>
      <c r="D420" s="233" t="s">
        <v>183</v>
      </c>
      <c r="E420" s="41"/>
      <c r="F420" s="260" t="s">
        <v>649</v>
      </c>
      <c r="G420" s="41"/>
      <c r="H420" s="41"/>
      <c r="I420" s="137"/>
      <c r="J420" s="41"/>
      <c r="K420" s="41"/>
      <c r="L420" s="45"/>
      <c r="M420" s="235"/>
      <c r="N420" s="236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183</v>
      </c>
      <c r="AU420" s="18" t="s">
        <v>85</v>
      </c>
    </row>
    <row r="421" s="13" customFormat="1">
      <c r="A421" s="13"/>
      <c r="B421" s="237"/>
      <c r="C421" s="238"/>
      <c r="D421" s="233" t="s">
        <v>147</v>
      </c>
      <c r="E421" s="239" t="s">
        <v>19</v>
      </c>
      <c r="F421" s="240" t="s">
        <v>1107</v>
      </c>
      <c r="G421" s="238"/>
      <c r="H421" s="241">
        <v>4</v>
      </c>
      <c r="I421" s="242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7" t="s">
        <v>147</v>
      </c>
      <c r="AU421" s="247" t="s">
        <v>85</v>
      </c>
      <c r="AV421" s="13" t="s">
        <v>85</v>
      </c>
      <c r="AW421" s="13" t="s">
        <v>34</v>
      </c>
      <c r="AX421" s="13" t="s">
        <v>82</v>
      </c>
      <c r="AY421" s="247" t="s">
        <v>139</v>
      </c>
    </row>
    <row r="422" s="2" customFormat="1" ht="21.75" customHeight="1">
      <c r="A422" s="39"/>
      <c r="B422" s="40"/>
      <c r="C422" s="220" t="s">
        <v>713</v>
      </c>
      <c r="D422" s="220" t="s">
        <v>140</v>
      </c>
      <c r="E422" s="221" t="s">
        <v>658</v>
      </c>
      <c r="F422" s="222" t="s">
        <v>659</v>
      </c>
      <c r="G422" s="223" t="s">
        <v>180</v>
      </c>
      <c r="H422" s="224">
        <v>4</v>
      </c>
      <c r="I422" s="225"/>
      <c r="J422" s="226">
        <f>ROUND(I422*H422,2)</f>
        <v>0</v>
      </c>
      <c r="K422" s="222" t="s">
        <v>156</v>
      </c>
      <c r="L422" s="45"/>
      <c r="M422" s="227" t="s">
        <v>19</v>
      </c>
      <c r="N422" s="228" t="s">
        <v>45</v>
      </c>
      <c r="O422" s="85"/>
      <c r="P422" s="229">
        <f>O422*H422</f>
        <v>0</v>
      </c>
      <c r="Q422" s="229">
        <v>0</v>
      </c>
      <c r="R422" s="229">
        <f>Q422*H422</f>
        <v>0</v>
      </c>
      <c r="S422" s="229">
        <v>0</v>
      </c>
      <c r="T422" s="230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1" t="s">
        <v>233</v>
      </c>
      <c r="AT422" s="231" t="s">
        <v>140</v>
      </c>
      <c r="AU422" s="231" t="s">
        <v>85</v>
      </c>
      <c r="AY422" s="18" t="s">
        <v>139</v>
      </c>
      <c r="BE422" s="232">
        <f>IF(N422="základní",J422,0)</f>
        <v>0</v>
      </c>
      <c r="BF422" s="232">
        <f>IF(N422="snížená",J422,0)</f>
        <v>0</v>
      </c>
      <c r="BG422" s="232">
        <f>IF(N422="zákl. přenesená",J422,0)</f>
        <v>0</v>
      </c>
      <c r="BH422" s="232">
        <f>IF(N422="sníž. přenesená",J422,0)</f>
        <v>0</v>
      </c>
      <c r="BI422" s="232">
        <f>IF(N422="nulová",J422,0)</f>
        <v>0</v>
      </c>
      <c r="BJ422" s="18" t="s">
        <v>82</v>
      </c>
      <c r="BK422" s="232">
        <f>ROUND(I422*H422,2)</f>
        <v>0</v>
      </c>
      <c r="BL422" s="18" t="s">
        <v>233</v>
      </c>
      <c r="BM422" s="231" t="s">
        <v>1111</v>
      </c>
    </row>
    <row r="423" s="2" customFormat="1">
      <c r="A423" s="39"/>
      <c r="B423" s="40"/>
      <c r="C423" s="41"/>
      <c r="D423" s="233" t="s">
        <v>146</v>
      </c>
      <c r="E423" s="41"/>
      <c r="F423" s="234" t="s">
        <v>661</v>
      </c>
      <c r="G423" s="41"/>
      <c r="H423" s="41"/>
      <c r="I423" s="137"/>
      <c r="J423" s="41"/>
      <c r="K423" s="41"/>
      <c r="L423" s="45"/>
      <c r="M423" s="235"/>
      <c r="N423" s="236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146</v>
      </c>
      <c r="AU423" s="18" t="s">
        <v>85</v>
      </c>
    </row>
    <row r="424" s="2" customFormat="1">
      <c r="A424" s="39"/>
      <c r="B424" s="40"/>
      <c r="C424" s="41"/>
      <c r="D424" s="233" t="s">
        <v>183</v>
      </c>
      <c r="E424" s="41"/>
      <c r="F424" s="260" t="s">
        <v>662</v>
      </c>
      <c r="G424" s="41"/>
      <c r="H424" s="41"/>
      <c r="I424" s="137"/>
      <c r="J424" s="41"/>
      <c r="K424" s="41"/>
      <c r="L424" s="45"/>
      <c r="M424" s="235"/>
      <c r="N424" s="236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183</v>
      </c>
      <c r="AU424" s="18" t="s">
        <v>85</v>
      </c>
    </row>
    <row r="425" s="13" customFormat="1">
      <c r="A425" s="13"/>
      <c r="B425" s="237"/>
      <c r="C425" s="238"/>
      <c r="D425" s="233" t="s">
        <v>147</v>
      </c>
      <c r="E425" s="239" t="s">
        <v>19</v>
      </c>
      <c r="F425" s="240" t="s">
        <v>1107</v>
      </c>
      <c r="G425" s="238"/>
      <c r="H425" s="241">
        <v>4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7" t="s">
        <v>147</v>
      </c>
      <c r="AU425" s="247" t="s">
        <v>85</v>
      </c>
      <c r="AV425" s="13" t="s">
        <v>85</v>
      </c>
      <c r="AW425" s="13" t="s">
        <v>34</v>
      </c>
      <c r="AX425" s="13" t="s">
        <v>82</v>
      </c>
      <c r="AY425" s="247" t="s">
        <v>139</v>
      </c>
    </row>
    <row r="426" s="2" customFormat="1" ht="16.5" customHeight="1">
      <c r="A426" s="39"/>
      <c r="B426" s="40"/>
      <c r="C426" s="250" t="s">
        <v>719</v>
      </c>
      <c r="D426" s="250" t="s">
        <v>161</v>
      </c>
      <c r="E426" s="251" t="s">
        <v>664</v>
      </c>
      <c r="F426" s="252" t="s">
        <v>665</v>
      </c>
      <c r="G426" s="253" t="s">
        <v>180</v>
      </c>
      <c r="H426" s="254">
        <v>4</v>
      </c>
      <c r="I426" s="255"/>
      <c r="J426" s="256">
        <f>ROUND(I426*H426,2)</f>
        <v>0</v>
      </c>
      <c r="K426" s="252" t="s">
        <v>156</v>
      </c>
      <c r="L426" s="257"/>
      <c r="M426" s="258" t="s">
        <v>19</v>
      </c>
      <c r="N426" s="259" t="s">
        <v>45</v>
      </c>
      <c r="O426" s="85"/>
      <c r="P426" s="229">
        <f>O426*H426</f>
        <v>0</v>
      </c>
      <c r="Q426" s="229">
        <v>0.045999999999999999</v>
      </c>
      <c r="R426" s="229">
        <f>Q426*H426</f>
        <v>0.184</v>
      </c>
      <c r="S426" s="229">
        <v>0</v>
      </c>
      <c r="T426" s="230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1" t="s">
        <v>284</v>
      </c>
      <c r="AT426" s="231" t="s">
        <v>161</v>
      </c>
      <c r="AU426" s="231" t="s">
        <v>85</v>
      </c>
      <c r="AY426" s="18" t="s">
        <v>139</v>
      </c>
      <c r="BE426" s="232">
        <f>IF(N426="základní",J426,0)</f>
        <v>0</v>
      </c>
      <c r="BF426" s="232">
        <f>IF(N426="snížená",J426,0)</f>
        <v>0</v>
      </c>
      <c r="BG426" s="232">
        <f>IF(N426="zákl. přenesená",J426,0)</f>
        <v>0</v>
      </c>
      <c r="BH426" s="232">
        <f>IF(N426="sníž. přenesená",J426,0)</f>
        <v>0</v>
      </c>
      <c r="BI426" s="232">
        <f>IF(N426="nulová",J426,0)</f>
        <v>0</v>
      </c>
      <c r="BJ426" s="18" t="s">
        <v>82</v>
      </c>
      <c r="BK426" s="232">
        <f>ROUND(I426*H426,2)</f>
        <v>0</v>
      </c>
      <c r="BL426" s="18" t="s">
        <v>284</v>
      </c>
      <c r="BM426" s="231" t="s">
        <v>1112</v>
      </c>
    </row>
    <row r="427" s="2" customFormat="1">
      <c r="A427" s="39"/>
      <c r="B427" s="40"/>
      <c r="C427" s="41"/>
      <c r="D427" s="233" t="s">
        <v>146</v>
      </c>
      <c r="E427" s="41"/>
      <c r="F427" s="234" t="s">
        <v>665</v>
      </c>
      <c r="G427" s="41"/>
      <c r="H427" s="41"/>
      <c r="I427" s="137"/>
      <c r="J427" s="41"/>
      <c r="K427" s="41"/>
      <c r="L427" s="45"/>
      <c r="M427" s="235"/>
      <c r="N427" s="236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146</v>
      </c>
      <c r="AU427" s="18" t="s">
        <v>85</v>
      </c>
    </row>
    <row r="428" s="13" customFormat="1">
      <c r="A428" s="13"/>
      <c r="B428" s="237"/>
      <c r="C428" s="238"/>
      <c r="D428" s="233" t="s">
        <v>147</v>
      </c>
      <c r="E428" s="239" t="s">
        <v>19</v>
      </c>
      <c r="F428" s="240" t="s">
        <v>1107</v>
      </c>
      <c r="G428" s="238"/>
      <c r="H428" s="241">
        <v>4</v>
      </c>
      <c r="I428" s="242"/>
      <c r="J428" s="238"/>
      <c r="K428" s="238"/>
      <c r="L428" s="243"/>
      <c r="M428" s="244"/>
      <c r="N428" s="245"/>
      <c r="O428" s="245"/>
      <c r="P428" s="245"/>
      <c r="Q428" s="245"/>
      <c r="R428" s="245"/>
      <c r="S428" s="245"/>
      <c r="T428" s="24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7" t="s">
        <v>147</v>
      </c>
      <c r="AU428" s="247" t="s">
        <v>85</v>
      </c>
      <c r="AV428" s="13" t="s">
        <v>85</v>
      </c>
      <c r="AW428" s="13" t="s">
        <v>34</v>
      </c>
      <c r="AX428" s="13" t="s">
        <v>82</v>
      </c>
      <c r="AY428" s="247" t="s">
        <v>139</v>
      </c>
    </row>
    <row r="429" s="2" customFormat="1" ht="21.75" customHeight="1">
      <c r="A429" s="39"/>
      <c r="B429" s="40"/>
      <c r="C429" s="220" t="s">
        <v>727</v>
      </c>
      <c r="D429" s="220" t="s">
        <v>140</v>
      </c>
      <c r="E429" s="221" t="s">
        <v>645</v>
      </c>
      <c r="F429" s="222" t="s">
        <v>646</v>
      </c>
      <c r="G429" s="223" t="s">
        <v>143</v>
      </c>
      <c r="H429" s="224">
        <v>70</v>
      </c>
      <c r="I429" s="225"/>
      <c r="J429" s="226">
        <f>ROUND(I429*H429,2)</f>
        <v>0</v>
      </c>
      <c r="K429" s="222" t="s">
        <v>156</v>
      </c>
      <c r="L429" s="45"/>
      <c r="M429" s="227" t="s">
        <v>19</v>
      </c>
      <c r="N429" s="228" t="s">
        <v>45</v>
      </c>
      <c r="O429" s="85"/>
      <c r="P429" s="229">
        <f>O429*H429</f>
        <v>0</v>
      </c>
      <c r="Q429" s="229">
        <v>0</v>
      </c>
      <c r="R429" s="229">
        <f>Q429*H429</f>
        <v>0</v>
      </c>
      <c r="S429" s="229">
        <v>0</v>
      </c>
      <c r="T429" s="230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1" t="s">
        <v>233</v>
      </c>
      <c r="AT429" s="231" t="s">
        <v>140</v>
      </c>
      <c r="AU429" s="231" t="s">
        <v>85</v>
      </c>
      <c r="AY429" s="18" t="s">
        <v>139</v>
      </c>
      <c r="BE429" s="232">
        <f>IF(N429="základní",J429,0)</f>
        <v>0</v>
      </c>
      <c r="BF429" s="232">
        <f>IF(N429="snížená",J429,0)</f>
        <v>0</v>
      </c>
      <c r="BG429" s="232">
        <f>IF(N429="zákl. přenesená",J429,0)</f>
        <v>0</v>
      </c>
      <c r="BH429" s="232">
        <f>IF(N429="sníž. přenesená",J429,0)</f>
        <v>0</v>
      </c>
      <c r="BI429" s="232">
        <f>IF(N429="nulová",J429,0)</f>
        <v>0</v>
      </c>
      <c r="BJ429" s="18" t="s">
        <v>82</v>
      </c>
      <c r="BK429" s="232">
        <f>ROUND(I429*H429,2)</f>
        <v>0</v>
      </c>
      <c r="BL429" s="18" t="s">
        <v>233</v>
      </c>
      <c r="BM429" s="231" t="s">
        <v>647</v>
      </c>
    </row>
    <row r="430" s="2" customFormat="1">
      <c r="A430" s="39"/>
      <c r="B430" s="40"/>
      <c r="C430" s="41"/>
      <c r="D430" s="233" t="s">
        <v>146</v>
      </c>
      <c r="E430" s="41"/>
      <c r="F430" s="234" t="s">
        <v>648</v>
      </c>
      <c r="G430" s="41"/>
      <c r="H430" s="41"/>
      <c r="I430" s="137"/>
      <c r="J430" s="41"/>
      <c r="K430" s="41"/>
      <c r="L430" s="45"/>
      <c r="M430" s="235"/>
      <c r="N430" s="236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146</v>
      </c>
      <c r="AU430" s="18" t="s">
        <v>85</v>
      </c>
    </row>
    <row r="431" s="2" customFormat="1">
      <c r="A431" s="39"/>
      <c r="B431" s="40"/>
      <c r="C431" s="41"/>
      <c r="D431" s="233" t="s">
        <v>183</v>
      </c>
      <c r="E431" s="41"/>
      <c r="F431" s="260" t="s">
        <v>649</v>
      </c>
      <c r="G431" s="41"/>
      <c r="H431" s="41"/>
      <c r="I431" s="137"/>
      <c r="J431" s="41"/>
      <c r="K431" s="41"/>
      <c r="L431" s="45"/>
      <c r="M431" s="235"/>
      <c r="N431" s="236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183</v>
      </c>
      <c r="AU431" s="18" t="s">
        <v>85</v>
      </c>
    </row>
    <row r="432" s="13" customFormat="1">
      <c r="A432" s="13"/>
      <c r="B432" s="237"/>
      <c r="C432" s="238"/>
      <c r="D432" s="233" t="s">
        <v>147</v>
      </c>
      <c r="E432" s="239" t="s">
        <v>19</v>
      </c>
      <c r="F432" s="240" t="s">
        <v>1113</v>
      </c>
      <c r="G432" s="238"/>
      <c r="H432" s="241">
        <v>70</v>
      </c>
      <c r="I432" s="242"/>
      <c r="J432" s="238"/>
      <c r="K432" s="238"/>
      <c r="L432" s="243"/>
      <c r="M432" s="244"/>
      <c r="N432" s="245"/>
      <c r="O432" s="245"/>
      <c r="P432" s="245"/>
      <c r="Q432" s="245"/>
      <c r="R432" s="245"/>
      <c r="S432" s="245"/>
      <c r="T432" s="24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7" t="s">
        <v>147</v>
      </c>
      <c r="AU432" s="247" t="s">
        <v>85</v>
      </c>
      <c r="AV432" s="13" t="s">
        <v>85</v>
      </c>
      <c r="AW432" s="13" t="s">
        <v>34</v>
      </c>
      <c r="AX432" s="13" t="s">
        <v>82</v>
      </c>
      <c r="AY432" s="247" t="s">
        <v>139</v>
      </c>
    </row>
    <row r="433" s="2" customFormat="1" ht="21.75" customHeight="1">
      <c r="A433" s="39"/>
      <c r="B433" s="40"/>
      <c r="C433" s="220" t="s">
        <v>732</v>
      </c>
      <c r="D433" s="220" t="s">
        <v>140</v>
      </c>
      <c r="E433" s="221" t="s">
        <v>791</v>
      </c>
      <c r="F433" s="222" t="s">
        <v>792</v>
      </c>
      <c r="G433" s="223" t="s">
        <v>143</v>
      </c>
      <c r="H433" s="224">
        <v>70</v>
      </c>
      <c r="I433" s="225"/>
      <c r="J433" s="226">
        <f>ROUND(I433*H433,2)</f>
        <v>0</v>
      </c>
      <c r="K433" s="222" t="s">
        <v>156</v>
      </c>
      <c r="L433" s="45"/>
      <c r="M433" s="227" t="s">
        <v>19</v>
      </c>
      <c r="N433" s="228" t="s">
        <v>45</v>
      </c>
      <c r="O433" s="85"/>
      <c r="P433" s="229">
        <f>O433*H433</f>
        <v>0</v>
      </c>
      <c r="Q433" s="229">
        <v>0</v>
      </c>
      <c r="R433" s="229">
        <f>Q433*H433</f>
        <v>0</v>
      </c>
      <c r="S433" s="229">
        <v>0</v>
      </c>
      <c r="T433" s="230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1" t="s">
        <v>233</v>
      </c>
      <c r="AT433" s="231" t="s">
        <v>140</v>
      </c>
      <c r="AU433" s="231" t="s">
        <v>85</v>
      </c>
      <c r="AY433" s="18" t="s">
        <v>139</v>
      </c>
      <c r="BE433" s="232">
        <f>IF(N433="základní",J433,0)</f>
        <v>0</v>
      </c>
      <c r="BF433" s="232">
        <f>IF(N433="snížená",J433,0)</f>
        <v>0</v>
      </c>
      <c r="BG433" s="232">
        <f>IF(N433="zákl. přenesená",J433,0)</f>
        <v>0</v>
      </c>
      <c r="BH433" s="232">
        <f>IF(N433="sníž. přenesená",J433,0)</f>
        <v>0</v>
      </c>
      <c r="BI433" s="232">
        <f>IF(N433="nulová",J433,0)</f>
        <v>0</v>
      </c>
      <c r="BJ433" s="18" t="s">
        <v>82</v>
      </c>
      <c r="BK433" s="232">
        <f>ROUND(I433*H433,2)</f>
        <v>0</v>
      </c>
      <c r="BL433" s="18" t="s">
        <v>233</v>
      </c>
      <c r="BM433" s="231" t="s">
        <v>793</v>
      </c>
    </row>
    <row r="434" s="2" customFormat="1">
      <c r="A434" s="39"/>
      <c r="B434" s="40"/>
      <c r="C434" s="41"/>
      <c r="D434" s="233" t="s">
        <v>146</v>
      </c>
      <c r="E434" s="41"/>
      <c r="F434" s="234" t="s">
        <v>794</v>
      </c>
      <c r="G434" s="41"/>
      <c r="H434" s="41"/>
      <c r="I434" s="137"/>
      <c r="J434" s="41"/>
      <c r="K434" s="41"/>
      <c r="L434" s="45"/>
      <c r="M434" s="235"/>
      <c r="N434" s="236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146</v>
      </c>
      <c r="AU434" s="18" t="s">
        <v>85</v>
      </c>
    </row>
    <row r="435" s="2" customFormat="1">
      <c r="A435" s="39"/>
      <c r="B435" s="40"/>
      <c r="C435" s="41"/>
      <c r="D435" s="233" t="s">
        <v>183</v>
      </c>
      <c r="E435" s="41"/>
      <c r="F435" s="260" t="s">
        <v>662</v>
      </c>
      <c r="G435" s="41"/>
      <c r="H435" s="41"/>
      <c r="I435" s="137"/>
      <c r="J435" s="41"/>
      <c r="K435" s="41"/>
      <c r="L435" s="45"/>
      <c r="M435" s="235"/>
      <c r="N435" s="236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183</v>
      </c>
      <c r="AU435" s="18" t="s">
        <v>85</v>
      </c>
    </row>
    <row r="436" s="13" customFormat="1">
      <c r="A436" s="13"/>
      <c r="B436" s="237"/>
      <c r="C436" s="238"/>
      <c r="D436" s="233" t="s">
        <v>147</v>
      </c>
      <c r="E436" s="239" t="s">
        <v>19</v>
      </c>
      <c r="F436" s="240" t="s">
        <v>1113</v>
      </c>
      <c r="G436" s="238"/>
      <c r="H436" s="241">
        <v>70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7" t="s">
        <v>147</v>
      </c>
      <c r="AU436" s="247" t="s">
        <v>85</v>
      </c>
      <c r="AV436" s="13" t="s">
        <v>85</v>
      </c>
      <c r="AW436" s="13" t="s">
        <v>34</v>
      </c>
      <c r="AX436" s="13" t="s">
        <v>82</v>
      </c>
      <c r="AY436" s="247" t="s">
        <v>139</v>
      </c>
    </row>
    <row r="437" s="2" customFormat="1" ht="21.75" customHeight="1">
      <c r="A437" s="39"/>
      <c r="B437" s="40"/>
      <c r="C437" s="220" t="s">
        <v>740</v>
      </c>
      <c r="D437" s="220" t="s">
        <v>140</v>
      </c>
      <c r="E437" s="221" t="s">
        <v>1114</v>
      </c>
      <c r="F437" s="222" t="s">
        <v>1115</v>
      </c>
      <c r="G437" s="223" t="s">
        <v>180</v>
      </c>
      <c r="H437" s="224">
        <v>35</v>
      </c>
      <c r="I437" s="225"/>
      <c r="J437" s="226">
        <f>ROUND(I437*H437,2)</f>
        <v>0</v>
      </c>
      <c r="K437" s="222" t="s">
        <v>156</v>
      </c>
      <c r="L437" s="45"/>
      <c r="M437" s="227" t="s">
        <v>19</v>
      </c>
      <c r="N437" s="228" t="s">
        <v>45</v>
      </c>
      <c r="O437" s="85"/>
      <c r="P437" s="229">
        <f>O437*H437</f>
        <v>0</v>
      </c>
      <c r="Q437" s="229">
        <v>0</v>
      </c>
      <c r="R437" s="229">
        <f>Q437*H437</f>
        <v>0</v>
      </c>
      <c r="S437" s="229">
        <v>0</v>
      </c>
      <c r="T437" s="230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1" t="s">
        <v>233</v>
      </c>
      <c r="AT437" s="231" t="s">
        <v>140</v>
      </c>
      <c r="AU437" s="231" t="s">
        <v>85</v>
      </c>
      <c r="AY437" s="18" t="s">
        <v>139</v>
      </c>
      <c r="BE437" s="232">
        <f>IF(N437="základní",J437,0)</f>
        <v>0</v>
      </c>
      <c r="BF437" s="232">
        <f>IF(N437="snížená",J437,0)</f>
        <v>0</v>
      </c>
      <c r="BG437" s="232">
        <f>IF(N437="zákl. přenesená",J437,0)</f>
        <v>0</v>
      </c>
      <c r="BH437" s="232">
        <f>IF(N437="sníž. přenesená",J437,0)</f>
        <v>0</v>
      </c>
      <c r="BI437" s="232">
        <f>IF(N437="nulová",J437,0)</f>
        <v>0</v>
      </c>
      <c r="BJ437" s="18" t="s">
        <v>82</v>
      </c>
      <c r="BK437" s="232">
        <f>ROUND(I437*H437,2)</f>
        <v>0</v>
      </c>
      <c r="BL437" s="18" t="s">
        <v>233</v>
      </c>
      <c r="BM437" s="231" t="s">
        <v>691</v>
      </c>
    </row>
    <row r="438" s="2" customFormat="1">
      <c r="A438" s="39"/>
      <c r="B438" s="40"/>
      <c r="C438" s="41"/>
      <c r="D438" s="233" t="s">
        <v>146</v>
      </c>
      <c r="E438" s="41"/>
      <c r="F438" s="234" t="s">
        <v>1116</v>
      </c>
      <c r="G438" s="41"/>
      <c r="H438" s="41"/>
      <c r="I438" s="137"/>
      <c r="J438" s="41"/>
      <c r="K438" s="41"/>
      <c r="L438" s="45"/>
      <c r="M438" s="235"/>
      <c r="N438" s="236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146</v>
      </c>
      <c r="AU438" s="18" t="s">
        <v>85</v>
      </c>
    </row>
    <row r="439" s="2" customFormat="1">
      <c r="A439" s="39"/>
      <c r="B439" s="40"/>
      <c r="C439" s="41"/>
      <c r="D439" s="233" t="s">
        <v>183</v>
      </c>
      <c r="E439" s="41"/>
      <c r="F439" s="260" t="s">
        <v>693</v>
      </c>
      <c r="G439" s="41"/>
      <c r="H439" s="41"/>
      <c r="I439" s="137"/>
      <c r="J439" s="41"/>
      <c r="K439" s="41"/>
      <c r="L439" s="45"/>
      <c r="M439" s="235"/>
      <c r="N439" s="236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183</v>
      </c>
      <c r="AU439" s="18" t="s">
        <v>85</v>
      </c>
    </row>
    <row r="440" s="13" customFormat="1">
      <c r="A440" s="13"/>
      <c r="B440" s="237"/>
      <c r="C440" s="238"/>
      <c r="D440" s="233" t="s">
        <v>147</v>
      </c>
      <c r="E440" s="239" t="s">
        <v>19</v>
      </c>
      <c r="F440" s="240" t="s">
        <v>1117</v>
      </c>
      <c r="G440" s="238"/>
      <c r="H440" s="241">
        <v>35</v>
      </c>
      <c r="I440" s="242"/>
      <c r="J440" s="238"/>
      <c r="K440" s="238"/>
      <c r="L440" s="243"/>
      <c r="M440" s="244"/>
      <c r="N440" s="245"/>
      <c r="O440" s="245"/>
      <c r="P440" s="245"/>
      <c r="Q440" s="245"/>
      <c r="R440" s="245"/>
      <c r="S440" s="245"/>
      <c r="T440" s="24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7" t="s">
        <v>147</v>
      </c>
      <c r="AU440" s="247" t="s">
        <v>85</v>
      </c>
      <c r="AV440" s="13" t="s">
        <v>85</v>
      </c>
      <c r="AW440" s="13" t="s">
        <v>34</v>
      </c>
      <c r="AX440" s="13" t="s">
        <v>82</v>
      </c>
      <c r="AY440" s="247" t="s">
        <v>139</v>
      </c>
    </row>
    <row r="441" s="2" customFormat="1" ht="21.75" customHeight="1">
      <c r="A441" s="39"/>
      <c r="B441" s="40"/>
      <c r="C441" s="220" t="s">
        <v>745</v>
      </c>
      <c r="D441" s="220" t="s">
        <v>140</v>
      </c>
      <c r="E441" s="221" t="s">
        <v>1118</v>
      </c>
      <c r="F441" s="222" t="s">
        <v>1119</v>
      </c>
      <c r="G441" s="223" t="s">
        <v>180</v>
      </c>
      <c r="H441" s="224">
        <v>35</v>
      </c>
      <c r="I441" s="225"/>
      <c r="J441" s="226">
        <f>ROUND(I441*H441,2)</f>
        <v>0</v>
      </c>
      <c r="K441" s="222" t="s">
        <v>156</v>
      </c>
      <c r="L441" s="45"/>
      <c r="M441" s="227" t="s">
        <v>19</v>
      </c>
      <c r="N441" s="228" t="s">
        <v>45</v>
      </c>
      <c r="O441" s="85"/>
      <c r="P441" s="229">
        <f>O441*H441</f>
        <v>0</v>
      </c>
      <c r="Q441" s="229">
        <v>0</v>
      </c>
      <c r="R441" s="229">
        <f>Q441*H441</f>
        <v>0</v>
      </c>
      <c r="S441" s="229">
        <v>0</v>
      </c>
      <c r="T441" s="230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1" t="s">
        <v>233</v>
      </c>
      <c r="AT441" s="231" t="s">
        <v>140</v>
      </c>
      <c r="AU441" s="231" t="s">
        <v>85</v>
      </c>
      <c r="AY441" s="18" t="s">
        <v>139</v>
      </c>
      <c r="BE441" s="232">
        <f>IF(N441="základní",J441,0)</f>
        <v>0</v>
      </c>
      <c r="BF441" s="232">
        <f>IF(N441="snížená",J441,0)</f>
        <v>0</v>
      </c>
      <c r="BG441" s="232">
        <f>IF(N441="zákl. přenesená",J441,0)</f>
        <v>0</v>
      </c>
      <c r="BH441" s="232">
        <f>IF(N441="sníž. přenesená",J441,0)</f>
        <v>0</v>
      </c>
      <c r="BI441" s="232">
        <f>IF(N441="nulová",J441,0)</f>
        <v>0</v>
      </c>
      <c r="BJ441" s="18" t="s">
        <v>82</v>
      </c>
      <c r="BK441" s="232">
        <f>ROUND(I441*H441,2)</f>
        <v>0</v>
      </c>
      <c r="BL441" s="18" t="s">
        <v>233</v>
      </c>
      <c r="BM441" s="231" t="s">
        <v>716</v>
      </c>
    </row>
    <row r="442" s="2" customFormat="1">
      <c r="A442" s="39"/>
      <c r="B442" s="40"/>
      <c r="C442" s="41"/>
      <c r="D442" s="233" t="s">
        <v>146</v>
      </c>
      <c r="E442" s="41"/>
      <c r="F442" s="234" t="s">
        <v>1120</v>
      </c>
      <c r="G442" s="41"/>
      <c r="H442" s="41"/>
      <c r="I442" s="137"/>
      <c r="J442" s="41"/>
      <c r="K442" s="41"/>
      <c r="L442" s="45"/>
      <c r="M442" s="235"/>
      <c r="N442" s="236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146</v>
      </c>
      <c r="AU442" s="18" t="s">
        <v>85</v>
      </c>
    </row>
    <row r="443" s="13" customFormat="1">
      <c r="A443" s="13"/>
      <c r="B443" s="237"/>
      <c r="C443" s="238"/>
      <c r="D443" s="233" t="s">
        <v>147</v>
      </c>
      <c r="E443" s="239" t="s">
        <v>19</v>
      </c>
      <c r="F443" s="240" t="s">
        <v>1117</v>
      </c>
      <c r="G443" s="238"/>
      <c r="H443" s="241">
        <v>35</v>
      </c>
      <c r="I443" s="242"/>
      <c r="J443" s="238"/>
      <c r="K443" s="238"/>
      <c r="L443" s="243"/>
      <c r="M443" s="244"/>
      <c r="N443" s="245"/>
      <c r="O443" s="245"/>
      <c r="P443" s="245"/>
      <c r="Q443" s="245"/>
      <c r="R443" s="245"/>
      <c r="S443" s="245"/>
      <c r="T443" s="24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7" t="s">
        <v>147</v>
      </c>
      <c r="AU443" s="247" t="s">
        <v>85</v>
      </c>
      <c r="AV443" s="13" t="s">
        <v>85</v>
      </c>
      <c r="AW443" s="13" t="s">
        <v>34</v>
      </c>
      <c r="AX443" s="13" t="s">
        <v>82</v>
      </c>
      <c r="AY443" s="247" t="s">
        <v>139</v>
      </c>
    </row>
    <row r="444" s="2" customFormat="1" ht="21.75" customHeight="1">
      <c r="A444" s="39"/>
      <c r="B444" s="40"/>
      <c r="C444" s="220" t="s">
        <v>750</v>
      </c>
      <c r="D444" s="220" t="s">
        <v>140</v>
      </c>
      <c r="E444" s="221" t="s">
        <v>702</v>
      </c>
      <c r="F444" s="222" t="s">
        <v>703</v>
      </c>
      <c r="G444" s="223" t="s">
        <v>180</v>
      </c>
      <c r="H444" s="224">
        <v>35</v>
      </c>
      <c r="I444" s="225"/>
      <c r="J444" s="226">
        <f>ROUND(I444*H444,2)</f>
        <v>0</v>
      </c>
      <c r="K444" s="222" t="s">
        <v>156</v>
      </c>
      <c r="L444" s="45"/>
      <c r="M444" s="227" t="s">
        <v>19</v>
      </c>
      <c r="N444" s="228" t="s">
        <v>45</v>
      </c>
      <c r="O444" s="85"/>
      <c r="P444" s="229">
        <f>O444*H444</f>
        <v>0</v>
      </c>
      <c r="Q444" s="229">
        <v>0.156</v>
      </c>
      <c r="R444" s="229">
        <f>Q444*H444</f>
        <v>5.46</v>
      </c>
      <c r="S444" s="229">
        <v>0</v>
      </c>
      <c r="T444" s="230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1" t="s">
        <v>233</v>
      </c>
      <c r="AT444" s="231" t="s">
        <v>140</v>
      </c>
      <c r="AU444" s="231" t="s">
        <v>85</v>
      </c>
      <c r="AY444" s="18" t="s">
        <v>139</v>
      </c>
      <c r="BE444" s="232">
        <f>IF(N444="základní",J444,0)</f>
        <v>0</v>
      </c>
      <c r="BF444" s="232">
        <f>IF(N444="snížená",J444,0)</f>
        <v>0</v>
      </c>
      <c r="BG444" s="232">
        <f>IF(N444="zákl. přenesená",J444,0)</f>
        <v>0</v>
      </c>
      <c r="BH444" s="232">
        <f>IF(N444="sníž. přenesená",J444,0)</f>
        <v>0</v>
      </c>
      <c r="BI444" s="232">
        <f>IF(N444="nulová",J444,0)</f>
        <v>0</v>
      </c>
      <c r="BJ444" s="18" t="s">
        <v>82</v>
      </c>
      <c r="BK444" s="232">
        <f>ROUND(I444*H444,2)</f>
        <v>0</v>
      </c>
      <c r="BL444" s="18" t="s">
        <v>233</v>
      </c>
      <c r="BM444" s="231" t="s">
        <v>704</v>
      </c>
    </row>
    <row r="445" s="2" customFormat="1">
      <c r="A445" s="39"/>
      <c r="B445" s="40"/>
      <c r="C445" s="41"/>
      <c r="D445" s="233" t="s">
        <v>146</v>
      </c>
      <c r="E445" s="41"/>
      <c r="F445" s="234" t="s">
        <v>705</v>
      </c>
      <c r="G445" s="41"/>
      <c r="H445" s="41"/>
      <c r="I445" s="137"/>
      <c r="J445" s="41"/>
      <c r="K445" s="41"/>
      <c r="L445" s="45"/>
      <c r="M445" s="235"/>
      <c r="N445" s="236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146</v>
      </c>
      <c r="AU445" s="18" t="s">
        <v>85</v>
      </c>
    </row>
    <row r="446" s="2" customFormat="1">
      <c r="A446" s="39"/>
      <c r="B446" s="40"/>
      <c r="C446" s="41"/>
      <c r="D446" s="233" t="s">
        <v>183</v>
      </c>
      <c r="E446" s="41"/>
      <c r="F446" s="260" t="s">
        <v>706</v>
      </c>
      <c r="G446" s="41"/>
      <c r="H446" s="41"/>
      <c r="I446" s="137"/>
      <c r="J446" s="41"/>
      <c r="K446" s="41"/>
      <c r="L446" s="45"/>
      <c r="M446" s="235"/>
      <c r="N446" s="236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183</v>
      </c>
      <c r="AU446" s="18" t="s">
        <v>85</v>
      </c>
    </row>
    <row r="447" s="13" customFormat="1">
      <c r="A447" s="13"/>
      <c r="B447" s="237"/>
      <c r="C447" s="238"/>
      <c r="D447" s="233" t="s">
        <v>147</v>
      </c>
      <c r="E447" s="239" t="s">
        <v>19</v>
      </c>
      <c r="F447" s="240" t="s">
        <v>1117</v>
      </c>
      <c r="G447" s="238"/>
      <c r="H447" s="241">
        <v>35</v>
      </c>
      <c r="I447" s="242"/>
      <c r="J447" s="238"/>
      <c r="K447" s="238"/>
      <c r="L447" s="243"/>
      <c r="M447" s="244"/>
      <c r="N447" s="245"/>
      <c r="O447" s="245"/>
      <c r="P447" s="245"/>
      <c r="Q447" s="245"/>
      <c r="R447" s="245"/>
      <c r="S447" s="245"/>
      <c r="T447" s="24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7" t="s">
        <v>147</v>
      </c>
      <c r="AU447" s="247" t="s">
        <v>85</v>
      </c>
      <c r="AV447" s="13" t="s">
        <v>85</v>
      </c>
      <c r="AW447" s="13" t="s">
        <v>34</v>
      </c>
      <c r="AX447" s="13" t="s">
        <v>82</v>
      </c>
      <c r="AY447" s="247" t="s">
        <v>139</v>
      </c>
    </row>
    <row r="448" s="2" customFormat="1" ht="16.5" customHeight="1">
      <c r="A448" s="39"/>
      <c r="B448" s="40"/>
      <c r="C448" s="250" t="s">
        <v>755</v>
      </c>
      <c r="D448" s="250" t="s">
        <v>161</v>
      </c>
      <c r="E448" s="251" t="s">
        <v>709</v>
      </c>
      <c r="F448" s="252" t="s">
        <v>710</v>
      </c>
      <c r="G448" s="253" t="s">
        <v>180</v>
      </c>
      <c r="H448" s="254">
        <v>70</v>
      </c>
      <c r="I448" s="255"/>
      <c r="J448" s="256">
        <f>ROUND(I448*H448,2)</f>
        <v>0</v>
      </c>
      <c r="K448" s="252" t="s">
        <v>156</v>
      </c>
      <c r="L448" s="257"/>
      <c r="M448" s="258" t="s">
        <v>19</v>
      </c>
      <c r="N448" s="259" t="s">
        <v>45</v>
      </c>
      <c r="O448" s="85"/>
      <c r="P448" s="229">
        <f>O448*H448</f>
        <v>0</v>
      </c>
      <c r="Q448" s="229">
        <v>2.0000000000000002E-05</v>
      </c>
      <c r="R448" s="229">
        <f>Q448*H448</f>
        <v>0.0014000000000000002</v>
      </c>
      <c r="S448" s="229">
        <v>0</v>
      </c>
      <c r="T448" s="230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1" t="s">
        <v>284</v>
      </c>
      <c r="AT448" s="231" t="s">
        <v>161</v>
      </c>
      <c r="AU448" s="231" t="s">
        <v>85</v>
      </c>
      <c r="AY448" s="18" t="s">
        <v>139</v>
      </c>
      <c r="BE448" s="232">
        <f>IF(N448="základní",J448,0)</f>
        <v>0</v>
      </c>
      <c r="BF448" s="232">
        <f>IF(N448="snížená",J448,0)</f>
        <v>0</v>
      </c>
      <c r="BG448" s="232">
        <f>IF(N448="zákl. přenesená",J448,0)</f>
        <v>0</v>
      </c>
      <c r="BH448" s="232">
        <f>IF(N448="sníž. přenesená",J448,0)</f>
        <v>0</v>
      </c>
      <c r="BI448" s="232">
        <f>IF(N448="nulová",J448,0)</f>
        <v>0</v>
      </c>
      <c r="BJ448" s="18" t="s">
        <v>82</v>
      </c>
      <c r="BK448" s="232">
        <f>ROUND(I448*H448,2)</f>
        <v>0</v>
      </c>
      <c r="BL448" s="18" t="s">
        <v>284</v>
      </c>
      <c r="BM448" s="231" t="s">
        <v>711</v>
      </c>
    </row>
    <row r="449" s="2" customFormat="1">
      <c r="A449" s="39"/>
      <c r="B449" s="40"/>
      <c r="C449" s="41"/>
      <c r="D449" s="233" t="s">
        <v>146</v>
      </c>
      <c r="E449" s="41"/>
      <c r="F449" s="234" t="s">
        <v>710</v>
      </c>
      <c r="G449" s="41"/>
      <c r="H449" s="41"/>
      <c r="I449" s="137"/>
      <c r="J449" s="41"/>
      <c r="K449" s="41"/>
      <c r="L449" s="45"/>
      <c r="M449" s="235"/>
      <c r="N449" s="236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146</v>
      </c>
      <c r="AU449" s="18" t="s">
        <v>85</v>
      </c>
    </row>
    <row r="450" s="13" customFormat="1">
      <c r="A450" s="13"/>
      <c r="B450" s="237"/>
      <c r="C450" s="238"/>
      <c r="D450" s="233" t="s">
        <v>147</v>
      </c>
      <c r="E450" s="239" t="s">
        <v>19</v>
      </c>
      <c r="F450" s="240" t="s">
        <v>1121</v>
      </c>
      <c r="G450" s="238"/>
      <c r="H450" s="241">
        <v>70</v>
      </c>
      <c r="I450" s="242"/>
      <c r="J450" s="238"/>
      <c r="K450" s="238"/>
      <c r="L450" s="243"/>
      <c r="M450" s="244"/>
      <c r="N450" s="245"/>
      <c r="O450" s="245"/>
      <c r="P450" s="245"/>
      <c r="Q450" s="245"/>
      <c r="R450" s="245"/>
      <c r="S450" s="245"/>
      <c r="T450" s="24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7" t="s">
        <v>147</v>
      </c>
      <c r="AU450" s="247" t="s">
        <v>85</v>
      </c>
      <c r="AV450" s="13" t="s">
        <v>85</v>
      </c>
      <c r="AW450" s="13" t="s">
        <v>34</v>
      </c>
      <c r="AX450" s="13" t="s">
        <v>82</v>
      </c>
      <c r="AY450" s="247" t="s">
        <v>139</v>
      </c>
    </row>
    <row r="451" s="2" customFormat="1" ht="21.75" customHeight="1">
      <c r="A451" s="39"/>
      <c r="B451" s="40"/>
      <c r="C451" s="220" t="s">
        <v>760</v>
      </c>
      <c r="D451" s="220" t="s">
        <v>140</v>
      </c>
      <c r="E451" s="221" t="s">
        <v>1122</v>
      </c>
      <c r="F451" s="222" t="s">
        <v>1123</v>
      </c>
      <c r="G451" s="223" t="s">
        <v>155</v>
      </c>
      <c r="H451" s="224">
        <v>1</v>
      </c>
      <c r="I451" s="225"/>
      <c r="J451" s="226">
        <f>ROUND(I451*H451,2)</f>
        <v>0</v>
      </c>
      <c r="K451" s="222" t="s">
        <v>156</v>
      </c>
      <c r="L451" s="45"/>
      <c r="M451" s="227" t="s">
        <v>19</v>
      </c>
      <c r="N451" s="228" t="s">
        <v>45</v>
      </c>
      <c r="O451" s="85"/>
      <c r="P451" s="229">
        <f>O451*H451</f>
        <v>0</v>
      </c>
      <c r="Q451" s="229">
        <v>0</v>
      </c>
      <c r="R451" s="229">
        <f>Q451*H451</f>
        <v>0</v>
      </c>
      <c r="S451" s="229">
        <v>0</v>
      </c>
      <c r="T451" s="230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1" t="s">
        <v>233</v>
      </c>
      <c r="AT451" s="231" t="s">
        <v>140</v>
      </c>
      <c r="AU451" s="231" t="s">
        <v>85</v>
      </c>
      <c r="AY451" s="18" t="s">
        <v>139</v>
      </c>
      <c r="BE451" s="232">
        <f>IF(N451="základní",J451,0)</f>
        <v>0</v>
      </c>
      <c r="BF451" s="232">
        <f>IF(N451="snížená",J451,0)</f>
        <v>0</v>
      </c>
      <c r="BG451" s="232">
        <f>IF(N451="zákl. přenesená",J451,0)</f>
        <v>0</v>
      </c>
      <c r="BH451" s="232">
        <f>IF(N451="sníž. přenesená",J451,0)</f>
        <v>0</v>
      </c>
      <c r="BI451" s="232">
        <f>IF(N451="nulová",J451,0)</f>
        <v>0</v>
      </c>
      <c r="BJ451" s="18" t="s">
        <v>82</v>
      </c>
      <c r="BK451" s="232">
        <f>ROUND(I451*H451,2)</f>
        <v>0</v>
      </c>
      <c r="BL451" s="18" t="s">
        <v>233</v>
      </c>
      <c r="BM451" s="231" t="s">
        <v>1124</v>
      </c>
    </row>
    <row r="452" s="2" customFormat="1">
      <c r="A452" s="39"/>
      <c r="B452" s="40"/>
      <c r="C452" s="41"/>
      <c r="D452" s="233" t="s">
        <v>146</v>
      </c>
      <c r="E452" s="41"/>
      <c r="F452" s="234" t="s">
        <v>1125</v>
      </c>
      <c r="G452" s="41"/>
      <c r="H452" s="41"/>
      <c r="I452" s="137"/>
      <c r="J452" s="41"/>
      <c r="K452" s="41"/>
      <c r="L452" s="45"/>
      <c r="M452" s="235"/>
      <c r="N452" s="236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146</v>
      </c>
      <c r="AU452" s="18" t="s">
        <v>85</v>
      </c>
    </row>
    <row r="453" s="2" customFormat="1">
      <c r="A453" s="39"/>
      <c r="B453" s="40"/>
      <c r="C453" s="41"/>
      <c r="D453" s="233" t="s">
        <v>183</v>
      </c>
      <c r="E453" s="41"/>
      <c r="F453" s="260" t="s">
        <v>1126</v>
      </c>
      <c r="G453" s="41"/>
      <c r="H453" s="41"/>
      <c r="I453" s="137"/>
      <c r="J453" s="41"/>
      <c r="K453" s="41"/>
      <c r="L453" s="45"/>
      <c r="M453" s="235"/>
      <c r="N453" s="236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183</v>
      </c>
      <c r="AU453" s="18" t="s">
        <v>85</v>
      </c>
    </row>
    <row r="454" s="13" customFormat="1">
      <c r="A454" s="13"/>
      <c r="B454" s="237"/>
      <c r="C454" s="238"/>
      <c r="D454" s="233" t="s">
        <v>147</v>
      </c>
      <c r="E454" s="239" t="s">
        <v>19</v>
      </c>
      <c r="F454" s="240" t="s">
        <v>1127</v>
      </c>
      <c r="G454" s="238"/>
      <c r="H454" s="241">
        <v>1</v>
      </c>
      <c r="I454" s="242"/>
      <c r="J454" s="238"/>
      <c r="K454" s="238"/>
      <c r="L454" s="243"/>
      <c r="M454" s="244"/>
      <c r="N454" s="245"/>
      <c r="O454" s="245"/>
      <c r="P454" s="245"/>
      <c r="Q454" s="245"/>
      <c r="R454" s="245"/>
      <c r="S454" s="245"/>
      <c r="T454" s="24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7" t="s">
        <v>147</v>
      </c>
      <c r="AU454" s="247" t="s">
        <v>85</v>
      </c>
      <c r="AV454" s="13" t="s">
        <v>85</v>
      </c>
      <c r="AW454" s="13" t="s">
        <v>34</v>
      </c>
      <c r="AX454" s="13" t="s">
        <v>82</v>
      </c>
      <c r="AY454" s="247" t="s">
        <v>139</v>
      </c>
    </row>
    <row r="455" s="2" customFormat="1" ht="21.75" customHeight="1">
      <c r="A455" s="39"/>
      <c r="B455" s="40"/>
      <c r="C455" s="220" t="s">
        <v>767</v>
      </c>
      <c r="D455" s="220" t="s">
        <v>140</v>
      </c>
      <c r="E455" s="221" t="s">
        <v>1128</v>
      </c>
      <c r="F455" s="222" t="s">
        <v>1129</v>
      </c>
      <c r="G455" s="223" t="s">
        <v>1130</v>
      </c>
      <c r="H455" s="224">
        <v>2.448</v>
      </c>
      <c r="I455" s="225"/>
      <c r="J455" s="226">
        <f>ROUND(I455*H455,2)</f>
        <v>0</v>
      </c>
      <c r="K455" s="222" t="s">
        <v>156</v>
      </c>
      <c r="L455" s="45"/>
      <c r="M455" s="227" t="s">
        <v>19</v>
      </c>
      <c r="N455" s="228" t="s">
        <v>45</v>
      </c>
      <c r="O455" s="85"/>
      <c r="P455" s="229">
        <f>O455*H455</f>
        <v>0</v>
      </c>
      <c r="Q455" s="229">
        <v>2.2563399999999998</v>
      </c>
      <c r="R455" s="229">
        <f>Q455*H455</f>
        <v>5.5235203199999994</v>
      </c>
      <c r="S455" s="229">
        <v>0</v>
      </c>
      <c r="T455" s="230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1" t="s">
        <v>233</v>
      </c>
      <c r="AT455" s="231" t="s">
        <v>140</v>
      </c>
      <c r="AU455" s="231" t="s">
        <v>85</v>
      </c>
      <c r="AY455" s="18" t="s">
        <v>139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18" t="s">
        <v>82</v>
      </c>
      <c r="BK455" s="232">
        <f>ROUND(I455*H455,2)</f>
        <v>0</v>
      </c>
      <c r="BL455" s="18" t="s">
        <v>233</v>
      </c>
      <c r="BM455" s="231" t="s">
        <v>1131</v>
      </c>
    </row>
    <row r="456" s="2" customFormat="1">
      <c r="A456" s="39"/>
      <c r="B456" s="40"/>
      <c r="C456" s="41"/>
      <c r="D456" s="233" t="s">
        <v>146</v>
      </c>
      <c r="E456" s="41"/>
      <c r="F456" s="234" t="s">
        <v>1132</v>
      </c>
      <c r="G456" s="41"/>
      <c r="H456" s="41"/>
      <c r="I456" s="137"/>
      <c r="J456" s="41"/>
      <c r="K456" s="41"/>
      <c r="L456" s="45"/>
      <c r="M456" s="235"/>
      <c r="N456" s="236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146</v>
      </c>
      <c r="AU456" s="18" t="s">
        <v>85</v>
      </c>
    </row>
    <row r="457" s="13" customFormat="1">
      <c r="A457" s="13"/>
      <c r="B457" s="237"/>
      <c r="C457" s="238"/>
      <c r="D457" s="233" t="s">
        <v>147</v>
      </c>
      <c r="E457" s="239" t="s">
        <v>19</v>
      </c>
      <c r="F457" s="240" t="s">
        <v>1133</v>
      </c>
      <c r="G457" s="238"/>
      <c r="H457" s="241">
        <v>2.448</v>
      </c>
      <c r="I457" s="242"/>
      <c r="J457" s="238"/>
      <c r="K457" s="238"/>
      <c r="L457" s="243"/>
      <c r="M457" s="244"/>
      <c r="N457" s="245"/>
      <c r="O457" s="245"/>
      <c r="P457" s="245"/>
      <c r="Q457" s="245"/>
      <c r="R457" s="245"/>
      <c r="S457" s="245"/>
      <c r="T457" s="246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7" t="s">
        <v>147</v>
      </c>
      <c r="AU457" s="247" t="s">
        <v>85</v>
      </c>
      <c r="AV457" s="13" t="s">
        <v>85</v>
      </c>
      <c r="AW457" s="13" t="s">
        <v>34</v>
      </c>
      <c r="AX457" s="13" t="s">
        <v>82</v>
      </c>
      <c r="AY457" s="247" t="s">
        <v>139</v>
      </c>
    </row>
    <row r="458" s="2" customFormat="1" ht="16.5" customHeight="1">
      <c r="A458" s="39"/>
      <c r="B458" s="40"/>
      <c r="C458" s="220" t="s">
        <v>773</v>
      </c>
      <c r="D458" s="220" t="s">
        <v>140</v>
      </c>
      <c r="E458" s="221" t="s">
        <v>1134</v>
      </c>
      <c r="F458" s="222" t="s">
        <v>1135</v>
      </c>
      <c r="G458" s="223" t="s">
        <v>722</v>
      </c>
      <c r="H458" s="224">
        <v>0.025000000000000001</v>
      </c>
      <c r="I458" s="225"/>
      <c r="J458" s="226">
        <f>ROUND(I458*H458,2)</f>
        <v>0</v>
      </c>
      <c r="K458" s="222" t="s">
        <v>156</v>
      </c>
      <c r="L458" s="45"/>
      <c r="M458" s="227" t="s">
        <v>19</v>
      </c>
      <c r="N458" s="228" t="s">
        <v>45</v>
      </c>
      <c r="O458" s="85"/>
      <c r="P458" s="229">
        <f>O458*H458</f>
        <v>0</v>
      </c>
      <c r="Q458" s="229">
        <v>1.0601700000000001</v>
      </c>
      <c r="R458" s="229">
        <f>Q458*H458</f>
        <v>0.026504250000000004</v>
      </c>
      <c r="S458" s="229">
        <v>0</v>
      </c>
      <c r="T458" s="230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1" t="s">
        <v>233</v>
      </c>
      <c r="AT458" s="231" t="s">
        <v>140</v>
      </c>
      <c r="AU458" s="231" t="s">
        <v>85</v>
      </c>
      <c r="AY458" s="18" t="s">
        <v>139</v>
      </c>
      <c r="BE458" s="232">
        <f>IF(N458="základní",J458,0)</f>
        <v>0</v>
      </c>
      <c r="BF458" s="232">
        <f>IF(N458="snížená",J458,0)</f>
        <v>0</v>
      </c>
      <c r="BG458" s="232">
        <f>IF(N458="zákl. přenesená",J458,0)</f>
        <v>0</v>
      </c>
      <c r="BH458" s="232">
        <f>IF(N458="sníž. přenesená",J458,0)</f>
        <v>0</v>
      </c>
      <c r="BI458" s="232">
        <f>IF(N458="nulová",J458,0)</f>
        <v>0</v>
      </c>
      <c r="BJ458" s="18" t="s">
        <v>82</v>
      </c>
      <c r="BK458" s="232">
        <f>ROUND(I458*H458,2)</f>
        <v>0</v>
      </c>
      <c r="BL458" s="18" t="s">
        <v>233</v>
      </c>
      <c r="BM458" s="231" t="s">
        <v>1136</v>
      </c>
    </row>
    <row r="459" s="2" customFormat="1">
      <c r="A459" s="39"/>
      <c r="B459" s="40"/>
      <c r="C459" s="41"/>
      <c r="D459" s="233" t="s">
        <v>146</v>
      </c>
      <c r="E459" s="41"/>
      <c r="F459" s="234" t="s">
        <v>1137</v>
      </c>
      <c r="G459" s="41"/>
      <c r="H459" s="41"/>
      <c r="I459" s="137"/>
      <c r="J459" s="41"/>
      <c r="K459" s="41"/>
      <c r="L459" s="45"/>
      <c r="M459" s="235"/>
      <c r="N459" s="236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146</v>
      </c>
      <c r="AU459" s="18" t="s">
        <v>85</v>
      </c>
    </row>
    <row r="460" s="13" customFormat="1">
      <c r="A460" s="13"/>
      <c r="B460" s="237"/>
      <c r="C460" s="238"/>
      <c r="D460" s="233" t="s">
        <v>147</v>
      </c>
      <c r="E460" s="239" t="s">
        <v>19</v>
      </c>
      <c r="F460" s="240" t="s">
        <v>1138</v>
      </c>
      <c r="G460" s="238"/>
      <c r="H460" s="241">
        <v>0.025000000000000001</v>
      </c>
      <c r="I460" s="242"/>
      <c r="J460" s="238"/>
      <c r="K460" s="238"/>
      <c r="L460" s="243"/>
      <c r="M460" s="244"/>
      <c r="N460" s="245"/>
      <c r="O460" s="245"/>
      <c r="P460" s="245"/>
      <c r="Q460" s="245"/>
      <c r="R460" s="245"/>
      <c r="S460" s="245"/>
      <c r="T460" s="24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7" t="s">
        <v>147</v>
      </c>
      <c r="AU460" s="247" t="s">
        <v>85</v>
      </c>
      <c r="AV460" s="13" t="s">
        <v>85</v>
      </c>
      <c r="AW460" s="13" t="s">
        <v>34</v>
      </c>
      <c r="AX460" s="13" t="s">
        <v>82</v>
      </c>
      <c r="AY460" s="247" t="s">
        <v>139</v>
      </c>
    </row>
    <row r="461" s="2" customFormat="1" ht="16.5" customHeight="1">
      <c r="A461" s="39"/>
      <c r="B461" s="40"/>
      <c r="C461" s="220" t="s">
        <v>779</v>
      </c>
      <c r="D461" s="220" t="s">
        <v>140</v>
      </c>
      <c r="E461" s="221" t="s">
        <v>720</v>
      </c>
      <c r="F461" s="222" t="s">
        <v>721</v>
      </c>
      <c r="G461" s="223" t="s">
        <v>722</v>
      </c>
      <c r="H461" s="224">
        <v>15.254</v>
      </c>
      <c r="I461" s="225"/>
      <c r="J461" s="226">
        <f>ROUND(I461*H461,2)</f>
        <v>0</v>
      </c>
      <c r="K461" s="222" t="s">
        <v>156</v>
      </c>
      <c r="L461" s="45"/>
      <c r="M461" s="227" t="s">
        <v>19</v>
      </c>
      <c r="N461" s="228" t="s">
        <v>45</v>
      </c>
      <c r="O461" s="85"/>
      <c r="P461" s="229">
        <f>O461*H461</f>
        <v>0</v>
      </c>
      <c r="Q461" s="229">
        <v>0</v>
      </c>
      <c r="R461" s="229">
        <f>Q461*H461</f>
        <v>0</v>
      </c>
      <c r="S461" s="229">
        <v>0</v>
      </c>
      <c r="T461" s="230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1" t="s">
        <v>233</v>
      </c>
      <c r="AT461" s="231" t="s">
        <v>140</v>
      </c>
      <c r="AU461" s="231" t="s">
        <v>85</v>
      </c>
      <c r="AY461" s="18" t="s">
        <v>139</v>
      </c>
      <c r="BE461" s="232">
        <f>IF(N461="základní",J461,0)</f>
        <v>0</v>
      </c>
      <c r="BF461" s="232">
        <f>IF(N461="snížená",J461,0)</f>
        <v>0</v>
      </c>
      <c r="BG461" s="232">
        <f>IF(N461="zákl. přenesená",J461,0)</f>
        <v>0</v>
      </c>
      <c r="BH461" s="232">
        <f>IF(N461="sníž. přenesená",J461,0)</f>
        <v>0</v>
      </c>
      <c r="BI461" s="232">
        <f>IF(N461="nulová",J461,0)</f>
        <v>0</v>
      </c>
      <c r="BJ461" s="18" t="s">
        <v>82</v>
      </c>
      <c r="BK461" s="232">
        <f>ROUND(I461*H461,2)</f>
        <v>0</v>
      </c>
      <c r="BL461" s="18" t="s">
        <v>233</v>
      </c>
      <c r="BM461" s="231" t="s">
        <v>723</v>
      </c>
    </row>
    <row r="462" s="2" customFormat="1">
      <c r="A462" s="39"/>
      <c r="B462" s="40"/>
      <c r="C462" s="41"/>
      <c r="D462" s="233" t="s">
        <v>146</v>
      </c>
      <c r="E462" s="41"/>
      <c r="F462" s="234" t="s">
        <v>724</v>
      </c>
      <c r="G462" s="41"/>
      <c r="H462" s="41"/>
      <c r="I462" s="137"/>
      <c r="J462" s="41"/>
      <c r="K462" s="41"/>
      <c r="L462" s="45"/>
      <c r="M462" s="235"/>
      <c r="N462" s="236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146</v>
      </c>
      <c r="AU462" s="18" t="s">
        <v>85</v>
      </c>
    </row>
    <row r="463" s="2" customFormat="1">
      <c r="A463" s="39"/>
      <c r="B463" s="40"/>
      <c r="C463" s="41"/>
      <c r="D463" s="233" t="s">
        <v>183</v>
      </c>
      <c r="E463" s="41"/>
      <c r="F463" s="260" t="s">
        <v>725</v>
      </c>
      <c r="G463" s="41"/>
      <c r="H463" s="41"/>
      <c r="I463" s="137"/>
      <c r="J463" s="41"/>
      <c r="K463" s="41"/>
      <c r="L463" s="45"/>
      <c r="M463" s="235"/>
      <c r="N463" s="236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183</v>
      </c>
      <c r="AU463" s="18" t="s">
        <v>85</v>
      </c>
    </row>
    <row r="464" s="13" customFormat="1">
      <c r="A464" s="13"/>
      <c r="B464" s="237"/>
      <c r="C464" s="238"/>
      <c r="D464" s="233" t="s">
        <v>147</v>
      </c>
      <c r="E464" s="239" t="s">
        <v>19</v>
      </c>
      <c r="F464" s="240" t="s">
        <v>1139</v>
      </c>
      <c r="G464" s="238"/>
      <c r="H464" s="241">
        <v>2.9380000000000002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7" t="s">
        <v>147</v>
      </c>
      <c r="AU464" s="247" t="s">
        <v>85</v>
      </c>
      <c r="AV464" s="13" t="s">
        <v>85</v>
      </c>
      <c r="AW464" s="13" t="s">
        <v>34</v>
      </c>
      <c r="AX464" s="13" t="s">
        <v>74</v>
      </c>
      <c r="AY464" s="247" t="s">
        <v>139</v>
      </c>
    </row>
    <row r="465" s="13" customFormat="1">
      <c r="A465" s="13"/>
      <c r="B465" s="237"/>
      <c r="C465" s="238"/>
      <c r="D465" s="233" t="s">
        <v>147</v>
      </c>
      <c r="E465" s="239" t="s">
        <v>19</v>
      </c>
      <c r="F465" s="240" t="s">
        <v>1140</v>
      </c>
      <c r="G465" s="238"/>
      <c r="H465" s="241">
        <v>6.9299999999999997</v>
      </c>
      <c r="I465" s="242"/>
      <c r="J465" s="238"/>
      <c r="K465" s="238"/>
      <c r="L465" s="243"/>
      <c r="M465" s="244"/>
      <c r="N465" s="245"/>
      <c r="O465" s="245"/>
      <c r="P465" s="245"/>
      <c r="Q465" s="245"/>
      <c r="R465" s="245"/>
      <c r="S465" s="245"/>
      <c r="T465" s="24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7" t="s">
        <v>147</v>
      </c>
      <c r="AU465" s="247" t="s">
        <v>85</v>
      </c>
      <c r="AV465" s="13" t="s">
        <v>85</v>
      </c>
      <c r="AW465" s="13" t="s">
        <v>34</v>
      </c>
      <c r="AX465" s="13" t="s">
        <v>74</v>
      </c>
      <c r="AY465" s="247" t="s">
        <v>139</v>
      </c>
    </row>
    <row r="466" s="13" customFormat="1">
      <c r="A466" s="13"/>
      <c r="B466" s="237"/>
      <c r="C466" s="238"/>
      <c r="D466" s="233" t="s">
        <v>147</v>
      </c>
      <c r="E466" s="239" t="s">
        <v>19</v>
      </c>
      <c r="F466" s="240" t="s">
        <v>1141</v>
      </c>
      <c r="G466" s="238"/>
      <c r="H466" s="241">
        <v>5.3860000000000001</v>
      </c>
      <c r="I466" s="242"/>
      <c r="J466" s="238"/>
      <c r="K466" s="238"/>
      <c r="L466" s="243"/>
      <c r="M466" s="244"/>
      <c r="N466" s="245"/>
      <c r="O466" s="245"/>
      <c r="P466" s="245"/>
      <c r="Q466" s="245"/>
      <c r="R466" s="245"/>
      <c r="S466" s="245"/>
      <c r="T466" s="24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7" t="s">
        <v>147</v>
      </c>
      <c r="AU466" s="247" t="s">
        <v>85</v>
      </c>
      <c r="AV466" s="13" t="s">
        <v>85</v>
      </c>
      <c r="AW466" s="13" t="s">
        <v>34</v>
      </c>
      <c r="AX466" s="13" t="s">
        <v>74</v>
      </c>
      <c r="AY466" s="247" t="s">
        <v>139</v>
      </c>
    </row>
    <row r="467" s="14" customFormat="1">
      <c r="A467" s="14"/>
      <c r="B467" s="261"/>
      <c r="C467" s="262"/>
      <c r="D467" s="233" t="s">
        <v>147</v>
      </c>
      <c r="E467" s="263" t="s">
        <v>19</v>
      </c>
      <c r="F467" s="264" t="s">
        <v>439</v>
      </c>
      <c r="G467" s="262"/>
      <c r="H467" s="265">
        <v>15.254000000000001</v>
      </c>
      <c r="I467" s="266"/>
      <c r="J467" s="262"/>
      <c r="K467" s="262"/>
      <c r="L467" s="267"/>
      <c r="M467" s="268"/>
      <c r="N467" s="269"/>
      <c r="O467" s="269"/>
      <c r="P467" s="269"/>
      <c r="Q467" s="269"/>
      <c r="R467" s="269"/>
      <c r="S467" s="269"/>
      <c r="T467" s="270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71" t="s">
        <v>147</v>
      </c>
      <c r="AU467" s="271" t="s">
        <v>85</v>
      </c>
      <c r="AV467" s="14" t="s">
        <v>167</v>
      </c>
      <c r="AW467" s="14" t="s">
        <v>34</v>
      </c>
      <c r="AX467" s="14" t="s">
        <v>82</v>
      </c>
      <c r="AY467" s="271" t="s">
        <v>139</v>
      </c>
    </row>
    <row r="468" s="2" customFormat="1" ht="21.75" customHeight="1">
      <c r="A468" s="39"/>
      <c r="B468" s="40"/>
      <c r="C468" s="220" t="s">
        <v>785</v>
      </c>
      <c r="D468" s="220" t="s">
        <v>140</v>
      </c>
      <c r="E468" s="221" t="s">
        <v>728</v>
      </c>
      <c r="F468" s="222" t="s">
        <v>729</v>
      </c>
      <c r="G468" s="223" t="s">
        <v>722</v>
      </c>
      <c r="H468" s="224">
        <v>15.254</v>
      </c>
      <c r="I468" s="225"/>
      <c r="J468" s="226">
        <f>ROUND(I468*H468,2)</f>
        <v>0</v>
      </c>
      <c r="K468" s="222" t="s">
        <v>156</v>
      </c>
      <c r="L468" s="45"/>
      <c r="M468" s="227" t="s">
        <v>19</v>
      </c>
      <c r="N468" s="228" t="s">
        <v>45</v>
      </c>
      <c r="O468" s="85"/>
      <c r="P468" s="229">
        <f>O468*H468</f>
        <v>0</v>
      </c>
      <c r="Q468" s="229">
        <v>0</v>
      </c>
      <c r="R468" s="229">
        <f>Q468*H468</f>
        <v>0</v>
      </c>
      <c r="S468" s="229">
        <v>0</v>
      </c>
      <c r="T468" s="230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1" t="s">
        <v>233</v>
      </c>
      <c r="AT468" s="231" t="s">
        <v>140</v>
      </c>
      <c r="AU468" s="231" t="s">
        <v>85</v>
      </c>
      <c r="AY468" s="18" t="s">
        <v>139</v>
      </c>
      <c r="BE468" s="232">
        <f>IF(N468="základní",J468,0)</f>
        <v>0</v>
      </c>
      <c r="BF468" s="232">
        <f>IF(N468="snížená",J468,0)</f>
        <v>0</v>
      </c>
      <c r="BG468" s="232">
        <f>IF(N468="zákl. přenesená",J468,0)</f>
        <v>0</v>
      </c>
      <c r="BH468" s="232">
        <f>IF(N468="sníž. přenesená",J468,0)</f>
        <v>0</v>
      </c>
      <c r="BI468" s="232">
        <f>IF(N468="nulová",J468,0)</f>
        <v>0</v>
      </c>
      <c r="BJ468" s="18" t="s">
        <v>82</v>
      </c>
      <c r="BK468" s="232">
        <f>ROUND(I468*H468,2)</f>
        <v>0</v>
      </c>
      <c r="BL468" s="18" t="s">
        <v>233</v>
      </c>
      <c r="BM468" s="231" t="s">
        <v>730</v>
      </c>
    </row>
    <row r="469" s="2" customFormat="1">
      <c r="A469" s="39"/>
      <c r="B469" s="40"/>
      <c r="C469" s="41"/>
      <c r="D469" s="233" t="s">
        <v>146</v>
      </c>
      <c r="E469" s="41"/>
      <c r="F469" s="234" t="s">
        <v>731</v>
      </c>
      <c r="G469" s="41"/>
      <c r="H469" s="41"/>
      <c r="I469" s="137"/>
      <c r="J469" s="41"/>
      <c r="K469" s="41"/>
      <c r="L469" s="45"/>
      <c r="M469" s="235"/>
      <c r="N469" s="236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146</v>
      </c>
      <c r="AU469" s="18" t="s">
        <v>85</v>
      </c>
    </row>
    <row r="470" s="2" customFormat="1">
      <c r="A470" s="39"/>
      <c r="B470" s="40"/>
      <c r="C470" s="41"/>
      <c r="D470" s="233" t="s">
        <v>183</v>
      </c>
      <c r="E470" s="41"/>
      <c r="F470" s="260" t="s">
        <v>725</v>
      </c>
      <c r="G470" s="41"/>
      <c r="H470" s="41"/>
      <c r="I470" s="137"/>
      <c r="J470" s="41"/>
      <c r="K470" s="41"/>
      <c r="L470" s="45"/>
      <c r="M470" s="235"/>
      <c r="N470" s="236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183</v>
      </c>
      <c r="AU470" s="18" t="s">
        <v>85</v>
      </c>
    </row>
    <row r="471" s="13" customFormat="1">
      <c r="A471" s="13"/>
      <c r="B471" s="237"/>
      <c r="C471" s="238"/>
      <c r="D471" s="233" t="s">
        <v>147</v>
      </c>
      <c r="E471" s="239" t="s">
        <v>19</v>
      </c>
      <c r="F471" s="240" t="s">
        <v>1139</v>
      </c>
      <c r="G471" s="238"/>
      <c r="H471" s="241">
        <v>2.9380000000000002</v>
      </c>
      <c r="I471" s="242"/>
      <c r="J471" s="238"/>
      <c r="K471" s="238"/>
      <c r="L471" s="243"/>
      <c r="M471" s="244"/>
      <c r="N471" s="245"/>
      <c r="O471" s="245"/>
      <c r="P471" s="245"/>
      <c r="Q471" s="245"/>
      <c r="R471" s="245"/>
      <c r="S471" s="245"/>
      <c r="T471" s="246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7" t="s">
        <v>147</v>
      </c>
      <c r="AU471" s="247" t="s">
        <v>85</v>
      </c>
      <c r="AV471" s="13" t="s">
        <v>85</v>
      </c>
      <c r="AW471" s="13" t="s">
        <v>34</v>
      </c>
      <c r="AX471" s="13" t="s">
        <v>74</v>
      </c>
      <c r="AY471" s="247" t="s">
        <v>139</v>
      </c>
    </row>
    <row r="472" s="13" customFormat="1">
      <c r="A472" s="13"/>
      <c r="B472" s="237"/>
      <c r="C472" s="238"/>
      <c r="D472" s="233" t="s">
        <v>147</v>
      </c>
      <c r="E472" s="239" t="s">
        <v>19</v>
      </c>
      <c r="F472" s="240" t="s">
        <v>1140</v>
      </c>
      <c r="G472" s="238"/>
      <c r="H472" s="241">
        <v>6.9299999999999997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7" t="s">
        <v>147</v>
      </c>
      <c r="AU472" s="247" t="s">
        <v>85</v>
      </c>
      <c r="AV472" s="13" t="s">
        <v>85</v>
      </c>
      <c r="AW472" s="13" t="s">
        <v>34</v>
      </c>
      <c r="AX472" s="13" t="s">
        <v>74</v>
      </c>
      <c r="AY472" s="247" t="s">
        <v>139</v>
      </c>
    </row>
    <row r="473" s="13" customFormat="1">
      <c r="A473" s="13"/>
      <c r="B473" s="237"/>
      <c r="C473" s="238"/>
      <c r="D473" s="233" t="s">
        <v>147</v>
      </c>
      <c r="E473" s="239" t="s">
        <v>19</v>
      </c>
      <c r="F473" s="240" t="s">
        <v>1141</v>
      </c>
      <c r="G473" s="238"/>
      <c r="H473" s="241">
        <v>5.3860000000000001</v>
      </c>
      <c r="I473" s="242"/>
      <c r="J473" s="238"/>
      <c r="K473" s="238"/>
      <c r="L473" s="243"/>
      <c r="M473" s="244"/>
      <c r="N473" s="245"/>
      <c r="O473" s="245"/>
      <c r="P473" s="245"/>
      <c r="Q473" s="245"/>
      <c r="R473" s="245"/>
      <c r="S473" s="245"/>
      <c r="T473" s="24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7" t="s">
        <v>147</v>
      </c>
      <c r="AU473" s="247" t="s">
        <v>85</v>
      </c>
      <c r="AV473" s="13" t="s">
        <v>85</v>
      </c>
      <c r="AW473" s="13" t="s">
        <v>34</v>
      </c>
      <c r="AX473" s="13" t="s">
        <v>74</v>
      </c>
      <c r="AY473" s="247" t="s">
        <v>139</v>
      </c>
    </row>
    <row r="474" s="14" customFormat="1">
      <c r="A474" s="14"/>
      <c r="B474" s="261"/>
      <c r="C474" s="262"/>
      <c r="D474" s="233" t="s">
        <v>147</v>
      </c>
      <c r="E474" s="263" t="s">
        <v>19</v>
      </c>
      <c r="F474" s="264" t="s">
        <v>439</v>
      </c>
      <c r="G474" s="262"/>
      <c r="H474" s="265">
        <v>15.254000000000001</v>
      </c>
      <c r="I474" s="266"/>
      <c r="J474" s="262"/>
      <c r="K474" s="262"/>
      <c r="L474" s="267"/>
      <c r="M474" s="268"/>
      <c r="N474" s="269"/>
      <c r="O474" s="269"/>
      <c r="P474" s="269"/>
      <c r="Q474" s="269"/>
      <c r="R474" s="269"/>
      <c r="S474" s="269"/>
      <c r="T474" s="270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71" t="s">
        <v>147</v>
      </c>
      <c r="AU474" s="271" t="s">
        <v>85</v>
      </c>
      <c r="AV474" s="14" t="s">
        <v>167</v>
      </c>
      <c r="AW474" s="14" t="s">
        <v>34</v>
      </c>
      <c r="AX474" s="14" t="s">
        <v>82</v>
      </c>
      <c r="AY474" s="271" t="s">
        <v>139</v>
      </c>
    </row>
    <row r="475" s="2" customFormat="1" ht="16.5" customHeight="1">
      <c r="A475" s="39"/>
      <c r="B475" s="40"/>
      <c r="C475" s="220" t="s">
        <v>790</v>
      </c>
      <c r="D475" s="220" t="s">
        <v>140</v>
      </c>
      <c r="E475" s="221" t="s">
        <v>733</v>
      </c>
      <c r="F475" s="222" t="s">
        <v>734</v>
      </c>
      <c r="G475" s="223" t="s">
        <v>143</v>
      </c>
      <c r="H475" s="224">
        <v>35</v>
      </c>
      <c r="I475" s="225"/>
      <c r="J475" s="226">
        <f>ROUND(I475*H475,2)</f>
        <v>0</v>
      </c>
      <c r="K475" s="222" t="s">
        <v>156</v>
      </c>
      <c r="L475" s="45"/>
      <c r="M475" s="227" t="s">
        <v>19</v>
      </c>
      <c r="N475" s="228" t="s">
        <v>45</v>
      </c>
      <c r="O475" s="85"/>
      <c r="P475" s="229">
        <f>O475*H475</f>
        <v>0</v>
      </c>
      <c r="Q475" s="229">
        <v>0</v>
      </c>
      <c r="R475" s="229">
        <f>Q475*H475</f>
        <v>0</v>
      </c>
      <c r="S475" s="229">
        <v>0</v>
      </c>
      <c r="T475" s="230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1" t="s">
        <v>233</v>
      </c>
      <c r="AT475" s="231" t="s">
        <v>140</v>
      </c>
      <c r="AU475" s="231" t="s">
        <v>85</v>
      </c>
      <c r="AY475" s="18" t="s">
        <v>139</v>
      </c>
      <c r="BE475" s="232">
        <f>IF(N475="základní",J475,0)</f>
        <v>0</v>
      </c>
      <c r="BF475" s="232">
        <f>IF(N475="snížená",J475,0)</f>
        <v>0</v>
      </c>
      <c r="BG475" s="232">
        <f>IF(N475="zákl. přenesená",J475,0)</f>
        <v>0</v>
      </c>
      <c r="BH475" s="232">
        <f>IF(N475="sníž. přenesená",J475,0)</f>
        <v>0</v>
      </c>
      <c r="BI475" s="232">
        <f>IF(N475="nulová",J475,0)</f>
        <v>0</v>
      </c>
      <c r="BJ475" s="18" t="s">
        <v>82</v>
      </c>
      <c r="BK475" s="232">
        <f>ROUND(I475*H475,2)</f>
        <v>0</v>
      </c>
      <c r="BL475" s="18" t="s">
        <v>233</v>
      </c>
      <c r="BM475" s="231" t="s">
        <v>735</v>
      </c>
    </row>
    <row r="476" s="2" customFormat="1">
      <c r="A476" s="39"/>
      <c r="B476" s="40"/>
      <c r="C476" s="41"/>
      <c r="D476" s="233" t="s">
        <v>146</v>
      </c>
      <c r="E476" s="41"/>
      <c r="F476" s="234" t="s">
        <v>736</v>
      </c>
      <c r="G476" s="41"/>
      <c r="H476" s="41"/>
      <c r="I476" s="137"/>
      <c r="J476" s="41"/>
      <c r="K476" s="41"/>
      <c r="L476" s="45"/>
      <c r="M476" s="235"/>
      <c r="N476" s="236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146</v>
      </c>
      <c r="AU476" s="18" t="s">
        <v>85</v>
      </c>
    </row>
    <row r="477" s="2" customFormat="1">
      <c r="A477" s="39"/>
      <c r="B477" s="40"/>
      <c r="C477" s="41"/>
      <c r="D477" s="233" t="s">
        <v>183</v>
      </c>
      <c r="E477" s="41"/>
      <c r="F477" s="260" t="s">
        <v>737</v>
      </c>
      <c r="G477" s="41"/>
      <c r="H477" s="41"/>
      <c r="I477" s="137"/>
      <c r="J477" s="41"/>
      <c r="K477" s="41"/>
      <c r="L477" s="45"/>
      <c r="M477" s="235"/>
      <c r="N477" s="236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183</v>
      </c>
      <c r="AU477" s="18" t="s">
        <v>85</v>
      </c>
    </row>
    <row r="478" s="13" customFormat="1">
      <c r="A478" s="13"/>
      <c r="B478" s="237"/>
      <c r="C478" s="238"/>
      <c r="D478" s="233" t="s">
        <v>147</v>
      </c>
      <c r="E478" s="239" t="s">
        <v>19</v>
      </c>
      <c r="F478" s="240" t="s">
        <v>1030</v>
      </c>
      <c r="G478" s="238"/>
      <c r="H478" s="241">
        <v>35</v>
      </c>
      <c r="I478" s="242"/>
      <c r="J478" s="238"/>
      <c r="K478" s="238"/>
      <c r="L478" s="243"/>
      <c r="M478" s="244"/>
      <c r="N478" s="245"/>
      <c r="O478" s="245"/>
      <c r="P478" s="245"/>
      <c r="Q478" s="245"/>
      <c r="R478" s="245"/>
      <c r="S478" s="245"/>
      <c r="T478" s="24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7" t="s">
        <v>147</v>
      </c>
      <c r="AU478" s="247" t="s">
        <v>85</v>
      </c>
      <c r="AV478" s="13" t="s">
        <v>85</v>
      </c>
      <c r="AW478" s="13" t="s">
        <v>34</v>
      </c>
      <c r="AX478" s="13" t="s">
        <v>82</v>
      </c>
      <c r="AY478" s="247" t="s">
        <v>139</v>
      </c>
    </row>
    <row r="479" s="2" customFormat="1" ht="21.75" customHeight="1">
      <c r="A479" s="39"/>
      <c r="B479" s="40"/>
      <c r="C479" s="220" t="s">
        <v>795</v>
      </c>
      <c r="D479" s="220" t="s">
        <v>140</v>
      </c>
      <c r="E479" s="221" t="s">
        <v>761</v>
      </c>
      <c r="F479" s="222" t="s">
        <v>762</v>
      </c>
      <c r="G479" s="223" t="s">
        <v>143</v>
      </c>
      <c r="H479" s="224">
        <v>70</v>
      </c>
      <c r="I479" s="225"/>
      <c r="J479" s="226">
        <f>ROUND(I479*H479,2)</f>
        <v>0</v>
      </c>
      <c r="K479" s="222" t="s">
        <v>156</v>
      </c>
      <c r="L479" s="45"/>
      <c r="M479" s="227" t="s">
        <v>19</v>
      </c>
      <c r="N479" s="228" t="s">
        <v>45</v>
      </c>
      <c r="O479" s="85"/>
      <c r="P479" s="229">
        <f>O479*H479</f>
        <v>0</v>
      </c>
      <c r="Q479" s="229">
        <v>0.30360999999999999</v>
      </c>
      <c r="R479" s="229">
        <f>Q479*H479</f>
        <v>21.252700000000001</v>
      </c>
      <c r="S479" s="229">
        <v>0</v>
      </c>
      <c r="T479" s="230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1" t="s">
        <v>233</v>
      </c>
      <c r="AT479" s="231" t="s">
        <v>140</v>
      </c>
      <c r="AU479" s="231" t="s">
        <v>85</v>
      </c>
      <c r="AY479" s="18" t="s">
        <v>139</v>
      </c>
      <c r="BE479" s="232">
        <f>IF(N479="základní",J479,0)</f>
        <v>0</v>
      </c>
      <c r="BF479" s="232">
        <f>IF(N479="snížená",J479,0)</f>
        <v>0</v>
      </c>
      <c r="BG479" s="232">
        <f>IF(N479="zákl. přenesená",J479,0)</f>
        <v>0</v>
      </c>
      <c r="BH479" s="232">
        <f>IF(N479="sníž. přenesená",J479,0)</f>
        <v>0</v>
      </c>
      <c r="BI479" s="232">
        <f>IF(N479="nulová",J479,0)</f>
        <v>0</v>
      </c>
      <c r="BJ479" s="18" t="s">
        <v>82</v>
      </c>
      <c r="BK479" s="232">
        <f>ROUND(I479*H479,2)</f>
        <v>0</v>
      </c>
      <c r="BL479" s="18" t="s">
        <v>233</v>
      </c>
      <c r="BM479" s="231" t="s">
        <v>763</v>
      </c>
    </row>
    <row r="480" s="2" customFormat="1">
      <c r="A480" s="39"/>
      <c r="B480" s="40"/>
      <c r="C480" s="41"/>
      <c r="D480" s="233" t="s">
        <v>146</v>
      </c>
      <c r="E480" s="41"/>
      <c r="F480" s="234" t="s">
        <v>764</v>
      </c>
      <c r="G480" s="41"/>
      <c r="H480" s="41"/>
      <c r="I480" s="137"/>
      <c r="J480" s="41"/>
      <c r="K480" s="41"/>
      <c r="L480" s="45"/>
      <c r="M480" s="235"/>
      <c r="N480" s="236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146</v>
      </c>
      <c r="AU480" s="18" t="s">
        <v>85</v>
      </c>
    </row>
    <row r="481" s="2" customFormat="1">
      <c r="A481" s="39"/>
      <c r="B481" s="40"/>
      <c r="C481" s="41"/>
      <c r="D481" s="233" t="s">
        <v>183</v>
      </c>
      <c r="E481" s="41"/>
      <c r="F481" s="260" t="s">
        <v>662</v>
      </c>
      <c r="G481" s="41"/>
      <c r="H481" s="41"/>
      <c r="I481" s="137"/>
      <c r="J481" s="41"/>
      <c r="K481" s="41"/>
      <c r="L481" s="45"/>
      <c r="M481" s="235"/>
      <c r="N481" s="236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183</v>
      </c>
      <c r="AU481" s="18" t="s">
        <v>85</v>
      </c>
    </row>
    <row r="482" s="13" customFormat="1">
      <c r="A482" s="13"/>
      <c r="B482" s="237"/>
      <c r="C482" s="238"/>
      <c r="D482" s="233" t="s">
        <v>147</v>
      </c>
      <c r="E482" s="239" t="s">
        <v>19</v>
      </c>
      <c r="F482" s="240" t="s">
        <v>1142</v>
      </c>
      <c r="G482" s="238"/>
      <c r="H482" s="241">
        <v>70</v>
      </c>
      <c r="I482" s="242"/>
      <c r="J482" s="238"/>
      <c r="K482" s="238"/>
      <c r="L482" s="243"/>
      <c r="M482" s="244"/>
      <c r="N482" s="245"/>
      <c r="O482" s="245"/>
      <c r="P482" s="245"/>
      <c r="Q482" s="245"/>
      <c r="R482" s="245"/>
      <c r="S482" s="245"/>
      <c r="T482" s="24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7" t="s">
        <v>147</v>
      </c>
      <c r="AU482" s="247" t="s">
        <v>85</v>
      </c>
      <c r="AV482" s="13" t="s">
        <v>85</v>
      </c>
      <c r="AW482" s="13" t="s">
        <v>34</v>
      </c>
      <c r="AX482" s="13" t="s">
        <v>82</v>
      </c>
      <c r="AY482" s="247" t="s">
        <v>139</v>
      </c>
    </row>
    <row r="483" s="2" customFormat="1" ht="16.5" customHeight="1">
      <c r="A483" s="39"/>
      <c r="B483" s="40"/>
      <c r="C483" s="250" t="s">
        <v>801</v>
      </c>
      <c r="D483" s="250" t="s">
        <v>161</v>
      </c>
      <c r="E483" s="251" t="s">
        <v>768</v>
      </c>
      <c r="F483" s="252" t="s">
        <v>769</v>
      </c>
      <c r="G483" s="253" t="s">
        <v>722</v>
      </c>
      <c r="H483" s="254">
        <v>28.350000000000001</v>
      </c>
      <c r="I483" s="255"/>
      <c r="J483" s="256">
        <f>ROUND(I483*H483,2)</f>
        <v>0</v>
      </c>
      <c r="K483" s="252" t="s">
        <v>156</v>
      </c>
      <c r="L483" s="257"/>
      <c r="M483" s="258" t="s">
        <v>19</v>
      </c>
      <c r="N483" s="259" t="s">
        <v>45</v>
      </c>
      <c r="O483" s="85"/>
      <c r="P483" s="229">
        <f>O483*H483</f>
        <v>0</v>
      </c>
      <c r="Q483" s="229">
        <v>1</v>
      </c>
      <c r="R483" s="229">
        <f>Q483*H483</f>
        <v>28.350000000000001</v>
      </c>
      <c r="S483" s="229">
        <v>0</v>
      </c>
      <c r="T483" s="230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1" t="s">
        <v>347</v>
      </c>
      <c r="AT483" s="231" t="s">
        <v>161</v>
      </c>
      <c r="AU483" s="231" t="s">
        <v>85</v>
      </c>
      <c r="AY483" s="18" t="s">
        <v>139</v>
      </c>
      <c r="BE483" s="232">
        <f>IF(N483="základní",J483,0)</f>
        <v>0</v>
      </c>
      <c r="BF483" s="232">
        <f>IF(N483="snížená",J483,0)</f>
        <v>0</v>
      </c>
      <c r="BG483" s="232">
        <f>IF(N483="zákl. přenesená",J483,0)</f>
        <v>0</v>
      </c>
      <c r="BH483" s="232">
        <f>IF(N483="sníž. přenesená",J483,0)</f>
        <v>0</v>
      </c>
      <c r="BI483" s="232">
        <f>IF(N483="nulová",J483,0)</f>
        <v>0</v>
      </c>
      <c r="BJ483" s="18" t="s">
        <v>82</v>
      </c>
      <c r="BK483" s="232">
        <f>ROUND(I483*H483,2)</f>
        <v>0</v>
      </c>
      <c r="BL483" s="18" t="s">
        <v>233</v>
      </c>
      <c r="BM483" s="231" t="s">
        <v>770</v>
      </c>
    </row>
    <row r="484" s="2" customFormat="1">
      <c r="A484" s="39"/>
      <c r="B484" s="40"/>
      <c r="C484" s="41"/>
      <c r="D484" s="233" t="s">
        <v>146</v>
      </c>
      <c r="E484" s="41"/>
      <c r="F484" s="234" t="s">
        <v>769</v>
      </c>
      <c r="G484" s="41"/>
      <c r="H484" s="41"/>
      <c r="I484" s="137"/>
      <c r="J484" s="41"/>
      <c r="K484" s="41"/>
      <c r="L484" s="45"/>
      <c r="M484" s="235"/>
      <c r="N484" s="236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146</v>
      </c>
      <c r="AU484" s="18" t="s">
        <v>85</v>
      </c>
    </row>
    <row r="485" s="13" customFormat="1">
      <c r="A485" s="13"/>
      <c r="B485" s="237"/>
      <c r="C485" s="238"/>
      <c r="D485" s="233" t="s">
        <v>147</v>
      </c>
      <c r="E485" s="239" t="s">
        <v>19</v>
      </c>
      <c r="F485" s="240" t="s">
        <v>1143</v>
      </c>
      <c r="G485" s="238"/>
      <c r="H485" s="241">
        <v>28.350000000000001</v>
      </c>
      <c r="I485" s="242"/>
      <c r="J485" s="238"/>
      <c r="K485" s="238"/>
      <c r="L485" s="243"/>
      <c r="M485" s="244"/>
      <c r="N485" s="245"/>
      <c r="O485" s="245"/>
      <c r="P485" s="245"/>
      <c r="Q485" s="245"/>
      <c r="R485" s="245"/>
      <c r="S485" s="245"/>
      <c r="T485" s="246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7" t="s">
        <v>147</v>
      </c>
      <c r="AU485" s="247" t="s">
        <v>85</v>
      </c>
      <c r="AV485" s="13" t="s">
        <v>85</v>
      </c>
      <c r="AW485" s="13" t="s">
        <v>34</v>
      </c>
      <c r="AX485" s="13" t="s">
        <v>82</v>
      </c>
      <c r="AY485" s="247" t="s">
        <v>139</v>
      </c>
    </row>
    <row r="486" s="2" customFormat="1" ht="21.75" customHeight="1">
      <c r="A486" s="39"/>
      <c r="B486" s="40"/>
      <c r="C486" s="220" t="s">
        <v>807</v>
      </c>
      <c r="D486" s="220" t="s">
        <v>140</v>
      </c>
      <c r="E486" s="221" t="s">
        <v>751</v>
      </c>
      <c r="F486" s="222" t="s">
        <v>752</v>
      </c>
      <c r="G486" s="223" t="s">
        <v>143</v>
      </c>
      <c r="H486" s="224">
        <v>70</v>
      </c>
      <c r="I486" s="225"/>
      <c r="J486" s="226">
        <f>ROUND(I486*H486,2)</f>
        <v>0</v>
      </c>
      <c r="K486" s="222" t="s">
        <v>156</v>
      </c>
      <c r="L486" s="45"/>
      <c r="M486" s="227" t="s">
        <v>19</v>
      </c>
      <c r="N486" s="228" t="s">
        <v>45</v>
      </c>
      <c r="O486" s="85"/>
      <c r="P486" s="229">
        <f>O486*H486</f>
        <v>0</v>
      </c>
      <c r="Q486" s="229">
        <v>0.18906999999999999</v>
      </c>
      <c r="R486" s="229">
        <f>Q486*H486</f>
        <v>13.2349</v>
      </c>
      <c r="S486" s="229">
        <v>0</v>
      </c>
      <c r="T486" s="230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1" t="s">
        <v>233</v>
      </c>
      <c r="AT486" s="231" t="s">
        <v>140</v>
      </c>
      <c r="AU486" s="231" t="s">
        <v>85</v>
      </c>
      <c r="AY486" s="18" t="s">
        <v>139</v>
      </c>
      <c r="BE486" s="232">
        <f>IF(N486="základní",J486,0)</f>
        <v>0</v>
      </c>
      <c r="BF486" s="232">
        <f>IF(N486="snížená",J486,0)</f>
        <v>0</v>
      </c>
      <c r="BG486" s="232">
        <f>IF(N486="zákl. přenesená",J486,0)</f>
        <v>0</v>
      </c>
      <c r="BH486" s="232">
        <f>IF(N486="sníž. přenesená",J486,0)</f>
        <v>0</v>
      </c>
      <c r="BI486" s="232">
        <f>IF(N486="nulová",J486,0)</f>
        <v>0</v>
      </c>
      <c r="BJ486" s="18" t="s">
        <v>82</v>
      </c>
      <c r="BK486" s="232">
        <f>ROUND(I486*H486,2)</f>
        <v>0</v>
      </c>
      <c r="BL486" s="18" t="s">
        <v>233</v>
      </c>
      <c r="BM486" s="231" t="s">
        <v>1144</v>
      </c>
    </row>
    <row r="487" s="2" customFormat="1">
      <c r="A487" s="39"/>
      <c r="B487" s="40"/>
      <c r="C487" s="41"/>
      <c r="D487" s="233" t="s">
        <v>146</v>
      </c>
      <c r="E487" s="41"/>
      <c r="F487" s="234" t="s">
        <v>754</v>
      </c>
      <c r="G487" s="41"/>
      <c r="H487" s="41"/>
      <c r="I487" s="137"/>
      <c r="J487" s="41"/>
      <c r="K487" s="41"/>
      <c r="L487" s="45"/>
      <c r="M487" s="235"/>
      <c r="N487" s="236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146</v>
      </c>
      <c r="AU487" s="18" t="s">
        <v>85</v>
      </c>
    </row>
    <row r="488" s="2" customFormat="1">
      <c r="A488" s="39"/>
      <c r="B488" s="40"/>
      <c r="C488" s="41"/>
      <c r="D488" s="233" t="s">
        <v>183</v>
      </c>
      <c r="E488" s="41"/>
      <c r="F488" s="260" t="s">
        <v>662</v>
      </c>
      <c r="G488" s="41"/>
      <c r="H488" s="41"/>
      <c r="I488" s="137"/>
      <c r="J488" s="41"/>
      <c r="K488" s="41"/>
      <c r="L488" s="45"/>
      <c r="M488" s="235"/>
      <c r="N488" s="236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183</v>
      </c>
      <c r="AU488" s="18" t="s">
        <v>85</v>
      </c>
    </row>
    <row r="489" s="13" customFormat="1">
      <c r="A489" s="13"/>
      <c r="B489" s="237"/>
      <c r="C489" s="238"/>
      <c r="D489" s="233" t="s">
        <v>147</v>
      </c>
      <c r="E489" s="239" t="s">
        <v>19</v>
      </c>
      <c r="F489" s="240" t="s">
        <v>1142</v>
      </c>
      <c r="G489" s="238"/>
      <c r="H489" s="241">
        <v>70</v>
      </c>
      <c r="I489" s="242"/>
      <c r="J489" s="238"/>
      <c r="K489" s="238"/>
      <c r="L489" s="243"/>
      <c r="M489" s="244"/>
      <c r="N489" s="245"/>
      <c r="O489" s="245"/>
      <c r="P489" s="245"/>
      <c r="Q489" s="245"/>
      <c r="R489" s="245"/>
      <c r="S489" s="245"/>
      <c r="T489" s="246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7" t="s">
        <v>147</v>
      </c>
      <c r="AU489" s="247" t="s">
        <v>85</v>
      </c>
      <c r="AV489" s="13" t="s">
        <v>85</v>
      </c>
      <c r="AW489" s="13" t="s">
        <v>34</v>
      </c>
      <c r="AX489" s="13" t="s">
        <v>82</v>
      </c>
      <c r="AY489" s="247" t="s">
        <v>139</v>
      </c>
    </row>
    <row r="490" s="2" customFormat="1" ht="16.5" customHeight="1">
      <c r="A490" s="39"/>
      <c r="B490" s="40"/>
      <c r="C490" s="250" t="s">
        <v>812</v>
      </c>
      <c r="D490" s="250" t="s">
        <v>161</v>
      </c>
      <c r="E490" s="251" t="s">
        <v>756</v>
      </c>
      <c r="F490" s="252" t="s">
        <v>757</v>
      </c>
      <c r="G490" s="253" t="s">
        <v>722</v>
      </c>
      <c r="H490" s="254">
        <v>11.34</v>
      </c>
      <c r="I490" s="255"/>
      <c r="J490" s="256">
        <f>ROUND(I490*H490,2)</f>
        <v>0</v>
      </c>
      <c r="K490" s="252" t="s">
        <v>156</v>
      </c>
      <c r="L490" s="257"/>
      <c r="M490" s="258" t="s">
        <v>19</v>
      </c>
      <c r="N490" s="259" t="s">
        <v>45</v>
      </c>
      <c r="O490" s="85"/>
      <c r="P490" s="229">
        <f>O490*H490</f>
        <v>0</v>
      </c>
      <c r="Q490" s="229">
        <v>1</v>
      </c>
      <c r="R490" s="229">
        <f>Q490*H490</f>
        <v>11.34</v>
      </c>
      <c r="S490" s="229">
        <v>0</v>
      </c>
      <c r="T490" s="230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1" t="s">
        <v>284</v>
      </c>
      <c r="AT490" s="231" t="s">
        <v>161</v>
      </c>
      <c r="AU490" s="231" t="s">
        <v>85</v>
      </c>
      <c r="AY490" s="18" t="s">
        <v>139</v>
      </c>
      <c r="BE490" s="232">
        <f>IF(N490="základní",J490,0)</f>
        <v>0</v>
      </c>
      <c r="BF490" s="232">
        <f>IF(N490="snížená",J490,0)</f>
        <v>0</v>
      </c>
      <c r="BG490" s="232">
        <f>IF(N490="zákl. přenesená",J490,0)</f>
        <v>0</v>
      </c>
      <c r="BH490" s="232">
        <f>IF(N490="sníž. přenesená",J490,0)</f>
        <v>0</v>
      </c>
      <c r="BI490" s="232">
        <f>IF(N490="nulová",J490,0)</f>
        <v>0</v>
      </c>
      <c r="BJ490" s="18" t="s">
        <v>82</v>
      </c>
      <c r="BK490" s="232">
        <f>ROUND(I490*H490,2)</f>
        <v>0</v>
      </c>
      <c r="BL490" s="18" t="s">
        <v>284</v>
      </c>
      <c r="BM490" s="231" t="s">
        <v>1145</v>
      </c>
    </row>
    <row r="491" s="2" customFormat="1">
      <c r="A491" s="39"/>
      <c r="B491" s="40"/>
      <c r="C491" s="41"/>
      <c r="D491" s="233" t="s">
        <v>146</v>
      </c>
      <c r="E491" s="41"/>
      <c r="F491" s="234" t="s">
        <v>757</v>
      </c>
      <c r="G491" s="41"/>
      <c r="H491" s="41"/>
      <c r="I491" s="137"/>
      <c r="J491" s="41"/>
      <c r="K491" s="41"/>
      <c r="L491" s="45"/>
      <c r="M491" s="235"/>
      <c r="N491" s="236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146</v>
      </c>
      <c r="AU491" s="18" t="s">
        <v>85</v>
      </c>
    </row>
    <row r="492" s="13" customFormat="1">
      <c r="A492" s="13"/>
      <c r="B492" s="237"/>
      <c r="C492" s="238"/>
      <c r="D492" s="233" t="s">
        <v>147</v>
      </c>
      <c r="E492" s="239" t="s">
        <v>19</v>
      </c>
      <c r="F492" s="240" t="s">
        <v>1146</v>
      </c>
      <c r="G492" s="238"/>
      <c r="H492" s="241">
        <v>9.4499999999999993</v>
      </c>
      <c r="I492" s="242"/>
      <c r="J492" s="238"/>
      <c r="K492" s="238"/>
      <c r="L492" s="243"/>
      <c r="M492" s="244"/>
      <c r="N492" s="245"/>
      <c r="O492" s="245"/>
      <c r="P492" s="245"/>
      <c r="Q492" s="245"/>
      <c r="R492" s="245"/>
      <c r="S492" s="245"/>
      <c r="T492" s="246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7" t="s">
        <v>147</v>
      </c>
      <c r="AU492" s="247" t="s">
        <v>85</v>
      </c>
      <c r="AV492" s="13" t="s">
        <v>85</v>
      </c>
      <c r="AW492" s="13" t="s">
        <v>34</v>
      </c>
      <c r="AX492" s="13" t="s">
        <v>82</v>
      </c>
      <c r="AY492" s="247" t="s">
        <v>139</v>
      </c>
    </row>
    <row r="493" s="13" customFormat="1">
      <c r="A493" s="13"/>
      <c r="B493" s="237"/>
      <c r="C493" s="238"/>
      <c r="D493" s="233" t="s">
        <v>147</v>
      </c>
      <c r="E493" s="238"/>
      <c r="F493" s="240" t="s">
        <v>1147</v>
      </c>
      <c r="G493" s="238"/>
      <c r="H493" s="241">
        <v>11.34</v>
      </c>
      <c r="I493" s="242"/>
      <c r="J493" s="238"/>
      <c r="K493" s="238"/>
      <c r="L493" s="243"/>
      <c r="M493" s="244"/>
      <c r="N493" s="245"/>
      <c r="O493" s="245"/>
      <c r="P493" s="245"/>
      <c r="Q493" s="245"/>
      <c r="R493" s="245"/>
      <c r="S493" s="245"/>
      <c r="T493" s="24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7" t="s">
        <v>147</v>
      </c>
      <c r="AU493" s="247" t="s">
        <v>85</v>
      </c>
      <c r="AV493" s="13" t="s">
        <v>85</v>
      </c>
      <c r="AW493" s="13" t="s">
        <v>4</v>
      </c>
      <c r="AX493" s="13" t="s">
        <v>82</v>
      </c>
      <c r="AY493" s="247" t="s">
        <v>139</v>
      </c>
    </row>
    <row r="494" s="2" customFormat="1" ht="21.75" customHeight="1">
      <c r="A494" s="39"/>
      <c r="B494" s="40"/>
      <c r="C494" s="220" t="s">
        <v>817</v>
      </c>
      <c r="D494" s="220" t="s">
        <v>140</v>
      </c>
      <c r="E494" s="221" t="s">
        <v>780</v>
      </c>
      <c r="F494" s="222" t="s">
        <v>781</v>
      </c>
      <c r="G494" s="223" t="s">
        <v>143</v>
      </c>
      <c r="H494" s="224">
        <v>70</v>
      </c>
      <c r="I494" s="225"/>
      <c r="J494" s="226">
        <f>ROUND(I494*H494,2)</f>
        <v>0</v>
      </c>
      <c r="K494" s="222" t="s">
        <v>156</v>
      </c>
      <c r="L494" s="45"/>
      <c r="M494" s="227" t="s">
        <v>19</v>
      </c>
      <c r="N494" s="228" t="s">
        <v>45</v>
      </c>
      <c r="O494" s="85"/>
      <c r="P494" s="229">
        <f>O494*H494</f>
        <v>0</v>
      </c>
      <c r="Q494" s="229">
        <v>0.084250000000000005</v>
      </c>
      <c r="R494" s="229">
        <f>Q494*H494</f>
        <v>5.8975</v>
      </c>
      <c r="S494" s="229">
        <v>0</v>
      </c>
      <c r="T494" s="230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1" t="s">
        <v>233</v>
      </c>
      <c r="AT494" s="231" t="s">
        <v>140</v>
      </c>
      <c r="AU494" s="231" t="s">
        <v>85</v>
      </c>
      <c r="AY494" s="18" t="s">
        <v>139</v>
      </c>
      <c r="BE494" s="232">
        <f>IF(N494="základní",J494,0)</f>
        <v>0</v>
      </c>
      <c r="BF494" s="232">
        <f>IF(N494="snížená",J494,0)</f>
        <v>0</v>
      </c>
      <c r="BG494" s="232">
        <f>IF(N494="zákl. přenesená",J494,0)</f>
        <v>0</v>
      </c>
      <c r="BH494" s="232">
        <f>IF(N494="sníž. přenesená",J494,0)</f>
        <v>0</v>
      </c>
      <c r="BI494" s="232">
        <f>IF(N494="nulová",J494,0)</f>
        <v>0</v>
      </c>
      <c r="BJ494" s="18" t="s">
        <v>82</v>
      </c>
      <c r="BK494" s="232">
        <f>ROUND(I494*H494,2)</f>
        <v>0</v>
      </c>
      <c r="BL494" s="18" t="s">
        <v>233</v>
      </c>
      <c r="BM494" s="231" t="s">
        <v>782</v>
      </c>
    </row>
    <row r="495" s="2" customFormat="1">
      <c r="A495" s="39"/>
      <c r="B495" s="40"/>
      <c r="C495" s="41"/>
      <c r="D495" s="233" t="s">
        <v>146</v>
      </c>
      <c r="E495" s="41"/>
      <c r="F495" s="234" t="s">
        <v>783</v>
      </c>
      <c r="G495" s="41"/>
      <c r="H495" s="41"/>
      <c r="I495" s="137"/>
      <c r="J495" s="41"/>
      <c r="K495" s="41"/>
      <c r="L495" s="45"/>
      <c r="M495" s="235"/>
      <c r="N495" s="236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146</v>
      </c>
      <c r="AU495" s="18" t="s">
        <v>85</v>
      </c>
    </row>
    <row r="496" s="2" customFormat="1">
      <c r="A496" s="39"/>
      <c r="B496" s="40"/>
      <c r="C496" s="41"/>
      <c r="D496" s="233" t="s">
        <v>183</v>
      </c>
      <c r="E496" s="41"/>
      <c r="F496" s="260" t="s">
        <v>662</v>
      </c>
      <c r="G496" s="41"/>
      <c r="H496" s="41"/>
      <c r="I496" s="137"/>
      <c r="J496" s="41"/>
      <c r="K496" s="41"/>
      <c r="L496" s="45"/>
      <c r="M496" s="235"/>
      <c r="N496" s="236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183</v>
      </c>
      <c r="AU496" s="18" t="s">
        <v>85</v>
      </c>
    </row>
    <row r="497" s="13" customFormat="1">
      <c r="A497" s="13"/>
      <c r="B497" s="237"/>
      <c r="C497" s="238"/>
      <c r="D497" s="233" t="s">
        <v>147</v>
      </c>
      <c r="E497" s="239" t="s">
        <v>19</v>
      </c>
      <c r="F497" s="240" t="s">
        <v>1148</v>
      </c>
      <c r="G497" s="238"/>
      <c r="H497" s="241">
        <v>70</v>
      </c>
      <c r="I497" s="242"/>
      <c r="J497" s="238"/>
      <c r="K497" s="238"/>
      <c r="L497" s="243"/>
      <c r="M497" s="244"/>
      <c r="N497" s="245"/>
      <c r="O497" s="245"/>
      <c r="P497" s="245"/>
      <c r="Q497" s="245"/>
      <c r="R497" s="245"/>
      <c r="S497" s="245"/>
      <c r="T497" s="24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7" t="s">
        <v>147</v>
      </c>
      <c r="AU497" s="247" t="s">
        <v>85</v>
      </c>
      <c r="AV497" s="13" t="s">
        <v>85</v>
      </c>
      <c r="AW497" s="13" t="s">
        <v>34</v>
      </c>
      <c r="AX497" s="13" t="s">
        <v>82</v>
      </c>
      <c r="AY497" s="247" t="s">
        <v>139</v>
      </c>
    </row>
    <row r="498" s="2" customFormat="1" ht="16.5" customHeight="1">
      <c r="A498" s="39"/>
      <c r="B498" s="40"/>
      <c r="C498" s="250" t="s">
        <v>822</v>
      </c>
      <c r="D498" s="250" t="s">
        <v>161</v>
      </c>
      <c r="E498" s="251" t="s">
        <v>786</v>
      </c>
      <c r="F498" s="252" t="s">
        <v>787</v>
      </c>
      <c r="G498" s="253" t="s">
        <v>143</v>
      </c>
      <c r="H498" s="254">
        <v>14</v>
      </c>
      <c r="I498" s="255"/>
      <c r="J498" s="256">
        <f>ROUND(I498*H498,2)</f>
        <v>0</v>
      </c>
      <c r="K498" s="252" t="s">
        <v>156</v>
      </c>
      <c r="L498" s="257"/>
      <c r="M498" s="258" t="s">
        <v>19</v>
      </c>
      <c r="N498" s="259" t="s">
        <v>45</v>
      </c>
      <c r="O498" s="85"/>
      <c r="P498" s="229">
        <f>O498*H498</f>
        <v>0</v>
      </c>
      <c r="Q498" s="229">
        <v>0.13100000000000001</v>
      </c>
      <c r="R498" s="229">
        <f>Q498*H498</f>
        <v>1.8340000000000001</v>
      </c>
      <c r="S498" s="229">
        <v>0</v>
      </c>
      <c r="T498" s="230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1" t="s">
        <v>284</v>
      </c>
      <c r="AT498" s="231" t="s">
        <v>161</v>
      </c>
      <c r="AU498" s="231" t="s">
        <v>85</v>
      </c>
      <c r="AY498" s="18" t="s">
        <v>139</v>
      </c>
      <c r="BE498" s="232">
        <f>IF(N498="základní",J498,0)</f>
        <v>0</v>
      </c>
      <c r="BF498" s="232">
        <f>IF(N498="snížená",J498,0)</f>
        <v>0</v>
      </c>
      <c r="BG498" s="232">
        <f>IF(N498="zákl. přenesená",J498,0)</f>
        <v>0</v>
      </c>
      <c r="BH498" s="232">
        <f>IF(N498="sníž. přenesená",J498,0)</f>
        <v>0</v>
      </c>
      <c r="BI498" s="232">
        <f>IF(N498="nulová",J498,0)</f>
        <v>0</v>
      </c>
      <c r="BJ498" s="18" t="s">
        <v>82</v>
      </c>
      <c r="BK498" s="232">
        <f>ROUND(I498*H498,2)</f>
        <v>0</v>
      </c>
      <c r="BL498" s="18" t="s">
        <v>284</v>
      </c>
      <c r="BM498" s="231" t="s">
        <v>788</v>
      </c>
    </row>
    <row r="499" s="2" customFormat="1">
      <c r="A499" s="39"/>
      <c r="B499" s="40"/>
      <c r="C499" s="41"/>
      <c r="D499" s="233" t="s">
        <v>146</v>
      </c>
      <c r="E499" s="41"/>
      <c r="F499" s="234" t="s">
        <v>787</v>
      </c>
      <c r="G499" s="41"/>
      <c r="H499" s="41"/>
      <c r="I499" s="137"/>
      <c r="J499" s="41"/>
      <c r="K499" s="41"/>
      <c r="L499" s="45"/>
      <c r="M499" s="235"/>
      <c r="N499" s="236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146</v>
      </c>
      <c r="AU499" s="18" t="s">
        <v>85</v>
      </c>
    </row>
    <row r="500" s="13" customFormat="1">
      <c r="A500" s="13"/>
      <c r="B500" s="237"/>
      <c r="C500" s="238"/>
      <c r="D500" s="233" t="s">
        <v>147</v>
      </c>
      <c r="E500" s="239" t="s">
        <v>19</v>
      </c>
      <c r="F500" s="240" t="s">
        <v>1149</v>
      </c>
      <c r="G500" s="238"/>
      <c r="H500" s="241">
        <v>14</v>
      </c>
      <c r="I500" s="242"/>
      <c r="J500" s="238"/>
      <c r="K500" s="238"/>
      <c r="L500" s="243"/>
      <c r="M500" s="244"/>
      <c r="N500" s="245"/>
      <c r="O500" s="245"/>
      <c r="P500" s="245"/>
      <c r="Q500" s="245"/>
      <c r="R500" s="245"/>
      <c r="S500" s="245"/>
      <c r="T500" s="246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7" t="s">
        <v>147</v>
      </c>
      <c r="AU500" s="247" t="s">
        <v>85</v>
      </c>
      <c r="AV500" s="13" t="s">
        <v>85</v>
      </c>
      <c r="AW500" s="13" t="s">
        <v>34</v>
      </c>
      <c r="AX500" s="13" t="s">
        <v>82</v>
      </c>
      <c r="AY500" s="247" t="s">
        <v>139</v>
      </c>
    </row>
    <row r="501" s="12" customFormat="1" ht="25.92" customHeight="1">
      <c r="A501" s="12"/>
      <c r="B501" s="206"/>
      <c r="C501" s="207"/>
      <c r="D501" s="208" t="s">
        <v>73</v>
      </c>
      <c r="E501" s="209" t="s">
        <v>82</v>
      </c>
      <c r="F501" s="209" t="s">
        <v>840</v>
      </c>
      <c r="G501" s="207"/>
      <c r="H501" s="207"/>
      <c r="I501" s="210"/>
      <c r="J501" s="211">
        <f>BK501</f>
        <v>0</v>
      </c>
      <c r="K501" s="207"/>
      <c r="L501" s="212"/>
      <c r="M501" s="213"/>
      <c r="N501" s="214"/>
      <c r="O501" s="214"/>
      <c r="P501" s="215">
        <f>P502+SUM(P503:P528)</f>
        <v>0</v>
      </c>
      <c r="Q501" s="214"/>
      <c r="R501" s="215">
        <f>R502+SUM(R503:R528)</f>
        <v>0.65385000000000004</v>
      </c>
      <c r="S501" s="214"/>
      <c r="T501" s="216">
        <f>T502+SUM(T503:T528)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17" t="s">
        <v>167</v>
      </c>
      <c r="AT501" s="218" t="s">
        <v>73</v>
      </c>
      <c r="AU501" s="218" t="s">
        <v>74</v>
      </c>
      <c r="AY501" s="217" t="s">
        <v>139</v>
      </c>
      <c r="BK501" s="219">
        <f>BK502+SUM(BK503:BK528)</f>
        <v>0</v>
      </c>
    </row>
    <row r="502" s="2" customFormat="1" ht="21.75" customHeight="1">
      <c r="A502" s="39"/>
      <c r="B502" s="40"/>
      <c r="C502" s="220" t="s">
        <v>826</v>
      </c>
      <c r="D502" s="220" t="s">
        <v>140</v>
      </c>
      <c r="E502" s="221" t="s">
        <v>842</v>
      </c>
      <c r="F502" s="222" t="s">
        <v>843</v>
      </c>
      <c r="G502" s="223" t="s">
        <v>155</v>
      </c>
      <c r="H502" s="224">
        <v>4</v>
      </c>
      <c r="I502" s="225"/>
      <c r="J502" s="226">
        <f>ROUND(I502*H502,2)</f>
        <v>0</v>
      </c>
      <c r="K502" s="222" t="s">
        <v>156</v>
      </c>
      <c r="L502" s="45"/>
      <c r="M502" s="227" t="s">
        <v>19</v>
      </c>
      <c r="N502" s="228" t="s">
        <v>45</v>
      </c>
      <c r="O502" s="85"/>
      <c r="P502" s="229">
        <f>O502*H502</f>
        <v>0</v>
      </c>
      <c r="Q502" s="229">
        <v>0.00064999999999999997</v>
      </c>
      <c r="R502" s="229">
        <f>Q502*H502</f>
        <v>0.0025999999999999999</v>
      </c>
      <c r="S502" s="229">
        <v>0</v>
      </c>
      <c r="T502" s="230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1" t="s">
        <v>844</v>
      </c>
      <c r="AT502" s="231" t="s">
        <v>140</v>
      </c>
      <c r="AU502" s="231" t="s">
        <v>82</v>
      </c>
      <c r="AY502" s="18" t="s">
        <v>139</v>
      </c>
      <c r="BE502" s="232">
        <f>IF(N502="základní",J502,0)</f>
        <v>0</v>
      </c>
      <c r="BF502" s="232">
        <f>IF(N502="snížená",J502,0)</f>
        <v>0</v>
      </c>
      <c r="BG502" s="232">
        <f>IF(N502="zákl. přenesená",J502,0)</f>
        <v>0</v>
      </c>
      <c r="BH502" s="232">
        <f>IF(N502="sníž. přenesená",J502,0)</f>
        <v>0</v>
      </c>
      <c r="BI502" s="232">
        <f>IF(N502="nulová",J502,0)</f>
        <v>0</v>
      </c>
      <c r="BJ502" s="18" t="s">
        <v>82</v>
      </c>
      <c r="BK502" s="232">
        <f>ROUND(I502*H502,2)</f>
        <v>0</v>
      </c>
      <c r="BL502" s="18" t="s">
        <v>844</v>
      </c>
      <c r="BM502" s="231" t="s">
        <v>845</v>
      </c>
    </row>
    <row r="503" s="2" customFormat="1">
      <c r="A503" s="39"/>
      <c r="B503" s="40"/>
      <c r="C503" s="41"/>
      <c r="D503" s="233" t="s">
        <v>146</v>
      </c>
      <c r="E503" s="41"/>
      <c r="F503" s="234" t="s">
        <v>846</v>
      </c>
      <c r="G503" s="41"/>
      <c r="H503" s="41"/>
      <c r="I503" s="137"/>
      <c r="J503" s="41"/>
      <c r="K503" s="41"/>
      <c r="L503" s="45"/>
      <c r="M503" s="235"/>
      <c r="N503" s="236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146</v>
      </c>
      <c r="AU503" s="18" t="s">
        <v>82</v>
      </c>
    </row>
    <row r="504" s="2" customFormat="1">
      <c r="A504" s="39"/>
      <c r="B504" s="40"/>
      <c r="C504" s="41"/>
      <c r="D504" s="233" t="s">
        <v>183</v>
      </c>
      <c r="E504" s="41"/>
      <c r="F504" s="260" t="s">
        <v>847</v>
      </c>
      <c r="G504" s="41"/>
      <c r="H504" s="41"/>
      <c r="I504" s="137"/>
      <c r="J504" s="41"/>
      <c r="K504" s="41"/>
      <c r="L504" s="45"/>
      <c r="M504" s="235"/>
      <c r="N504" s="236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183</v>
      </c>
      <c r="AU504" s="18" t="s">
        <v>82</v>
      </c>
    </row>
    <row r="505" s="13" customFormat="1">
      <c r="A505" s="13"/>
      <c r="B505" s="237"/>
      <c r="C505" s="238"/>
      <c r="D505" s="233" t="s">
        <v>147</v>
      </c>
      <c r="E505" s="239" t="s">
        <v>19</v>
      </c>
      <c r="F505" s="240" t="s">
        <v>1150</v>
      </c>
      <c r="G505" s="238"/>
      <c r="H505" s="241">
        <v>4</v>
      </c>
      <c r="I505" s="242"/>
      <c r="J505" s="238"/>
      <c r="K505" s="238"/>
      <c r="L505" s="243"/>
      <c r="M505" s="244"/>
      <c r="N505" s="245"/>
      <c r="O505" s="245"/>
      <c r="P505" s="245"/>
      <c r="Q505" s="245"/>
      <c r="R505" s="245"/>
      <c r="S505" s="245"/>
      <c r="T505" s="246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7" t="s">
        <v>147</v>
      </c>
      <c r="AU505" s="247" t="s">
        <v>82</v>
      </c>
      <c r="AV505" s="13" t="s">
        <v>85</v>
      </c>
      <c r="AW505" s="13" t="s">
        <v>34</v>
      </c>
      <c r="AX505" s="13" t="s">
        <v>82</v>
      </c>
      <c r="AY505" s="247" t="s">
        <v>139</v>
      </c>
    </row>
    <row r="506" s="2" customFormat="1" ht="21.75" customHeight="1">
      <c r="A506" s="39"/>
      <c r="B506" s="40"/>
      <c r="C506" s="220" t="s">
        <v>830</v>
      </c>
      <c r="D506" s="220" t="s">
        <v>140</v>
      </c>
      <c r="E506" s="221" t="s">
        <v>850</v>
      </c>
      <c r="F506" s="222" t="s">
        <v>851</v>
      </c>
      <c r="G506" s="223" t="s">
        <v>155</v>
      </c>
      <c r="H506" s="224">
        <v>4</v>
      </c>
      <c r="I506" s="225"/>
      <c r="J506" s="226">
        <f>ROUND(I506*H506,2)</f>
        <v>0</v>
      </c>
      <c r="K506" s="222" t="s">
        <v>156</v>
      </c>
      <c r="L506" s="45"/>
      <c r="M506" s="227" t="s">
        <v>19</v>
      </c>
      <c r="N506" s="228" t="s">
        <v>45</v>
      </c>
      <c r="O506" s="85"/>
      <c r="P506" s="229">
        <f>O506*H506</f>
        <v>0</v>
      </c>
      <c r="Q506" s="229">
        <v>0</v>
      </c>
      <c r="R506" s="229">
        <f>Q506*H506</f>
        <v>0</v>
      </c>
      <c r="S506" s="229">
        <v>0</v>
      </c>
      <c r="T506" s="230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1" t="s">
        <v>844</v>
      </c>
      <c r="AT506" s="231" t="s">
        <v>140</v>
      </c>
      <c r="AU506" s="231" t="s">
        <v>82</v>
      </c>
      <c r="AY506" s="18" t="s">
        <v>139</v>
      </c>
      <c r="BE506" s="232">
        <f>IF(N506="základní",J506,0)</f>
        <v>0</v>
      </c>
      <c r="BF506" s="232">
        <f>IF(N506="snížená",J506,0)</f>
        <v>0</v>
      </c>
      <c r="BG506" s="232">
        <f>IF(N506="zákl. přenesená",J506,0)</f>
        <v>0</v>
      </c>
      <c r="BH506" s="232">
        <f>IF(N506="sníž. přenesená",J506,0)</f>
        <v>0</v>
      </c>
      <c r="BI506" s="232">
        <f>IF(N506="nulová",J506,0)</f>
        <v>0</v>
      </c>
      <c r="BJ506" s="18" t="s">
        <v>82</v>
      </c>
      <c r="BK506" s="232">
        <f>ROUND(I506*H506,2)</f>
        <v>0</v>
      </c>
      <c r="BL506" s="18" t="s">
        <v>844</v>
      </c>
      <c r="BM506" s="231" t="s">
        <v>852</v>
      </c>
    </row>
    <row r="507" s="2" customFormat="1">
      <c r="A507" s="39"/>
      <c r="B507" s="40"/>
      <c r="C507" s="41"/>
      <c r="D507" s="233" t="s">
        <v>146</v>
      </c>
      <c r="E507" s="41"/>
      <c r="F507" s="234" t="s">
        <v>853</v>
      </c>
      <c r="G507" s="41"/>
      <c r="H507" s="41"/>
      <c r="I507" s="137"/>
      <c r="J507" s="41"/>
      <c r="K507" s="41"/>
      <c r="L507" s="45"/>
      <c r="M507" s="235"/>
      <c r="N507" s="236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146</v>
      </c>
      <c r="AU507" s="18" t="s">
        <v>82</v>
      </c>
    </row>
    <row r="508" s="2" customFormat="1">
      <c r="A508" s="39"/>
      <c r="B508" s="40"/>
      <c r="C508" s="41"/>
      <c r="D508" s="233" t="s">
        <v>183</v>
      </c>
      <c r="E508" s="41"/>
      <c r="F508" s="260" t="s">
        <v>847</v>
      </c>
      <c r="G508" s="41"/>
      <c r="H508" s="41"/>
      <c r="I508" s="137"/>
      <c r="J508" s="41"/>
      <c r="K508" s="41"/>
      <c r="L508" s="45"/>
      <c r="M508" s="235"/>
      <c r="N508" s="236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183</v>
      </c>
      <c r="AU508" s="18" t="s">
        <v>82</v>
      </c>
    </row>
    <row r="509" s="13" customFormat="1">
      <c r="A509" s="13"/>
      <c r="B509" s="237"/>
      <c r="C509" s="238"/>
      <c r="D509" s="233" t="s">
        <v>147</v>
      </c>
      <c r="E509" s="239" t="s">
        <v>19</v>
      </c>
      <c r="F509" s="240" t="s">
        <v>1150</v>
      </c>
      <c r="G509" s="238"/>
      <c r="H509" s="241">
        <v>4</v>
      </c>
      <c r="I509" s="242"/>
      <c r="J509" s="238"/>
      <c r="K509" s="238"/>
      <c r="L509" s="243"/>
      <c r="M509" s="244"/>
      <c r="N509" s="245"/>
      <c r="O509" s="245"/>
      <c r="P509" s="245"/>
      <c r="Q509" s="245"/>
      <c r="R509" s="245"/>
      <c r="S509" s="245"/>
      <c r="T509" s="246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7" t="s">
        <v>147</v>
      </c>
      <c r="AU509" s="247" t="s">
        <v>82</v>
      </c>
      <c r="AV509" s="13" t="s">
        <v>85</v>
      </c>
      <c r="AW509" s="13" t="s">
        <v>34</v>
      </c>
      <c r="AX509" s="13" t="s">
        <v>82</v>
      </c>
      <c r="AY509" s="247" t="s">
        <v>139</v>
      </c>
    </row>
    <row r="510" s="2" customFormat="1" ht="21.75" customHeight="1">
      <c r="A510" s="39"/>
      <c r="B510" s="40"/>
      <c r="C510" s="250" t="s">
        <v>834</v>
      </c>
      <c r="D510" s="250" t="s">
        <v>161</v>
      </c>
      <c r="E510" s="251" t="s">
        <v>854</v>
      </c>
      <c r="F510" s="252" t="s">
        <v>855</v>
      </c>
      <c r="G510" s="253" t="s">
        <v>155</v>
      </c>
      <c r="H510" s="254">
        <v>28</v>
      </c>
      <c r="I510" s="255"/>
      <c r="J510" s="256">
        <f>ROUND(I510*H510,2)</f>
        <v>0</v>
      </c>
      <c r="K510" s="252" t="s">
        <v>156</v>
      </c>
      <c r="L510" s="257"/>
      <c r="M510" s="258" t="s">
        <v>19</v>
      </c>
      <c r="N510" s="259" t="s">
        <v>45</v>
      </c>
      <c r="O510" s="85"/>
      <c r="P510" s="229">
        <f>O510*H510</f>
        <v>0</v>
      </c>
      <c r="Q510" s="229">
        <v>0</v>
      </c>
      <c r="R510" s="229">
        <f>Q510*H510</f>
        <v>0</v>
      </c>
      <c r="S510" s="229">
        <v>0</v>
      </c>
      <c r="T510" s="230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1" t="s">
        <v>844</v>
      </c>
      <c r="AT510" s="231" t="s">
        <v>161</v>
      </c>
      <c r="AU510" s="231" t="s">
        <v>82</v>
      </c>
      <c r="AY510" s="18" t="s">
        <v>139</v>
      </c>
      <c r="BE510" s="232">
        <f>IF(N510="základní",J510,0)</f>
        <v>0</v>
      </c>
      <c r="BF510" s="232">
        <f>IF(N510="snížená",J510,0)</f>
        <v>0</v>
      </c>
      <c r="BG510" s="232">
        <f>IF(N510="zákl. přenesená",J510,0)</f>
        <v>0</v>
      </c>
      <c r="BH510" s="232">
        <f>IF(N510="sníž. přenesená",J510,0)</f>
        <v>0</v>
      </c>
      <c r="BI510" s="232">
        <f>IF(N510="nulová",J510,0)</f>
        <v>0</v>
      </c>
      <c r="BJ510" s="18" t="s">
        <v>82</v>
      </c>
      <c r="BK510" s="232">
        <f>ROUND(I510*H510,2)</f>
        <v>0</v>
      </c>
      <c r="BL510" s="18" t="s">
        <v>844</v>
      </c>
      <c r="BM510" s="231" t="s">
        <v>856</v>
      </c>
    </row>
    <row r="511" s="2" customFormat="1">
      <c r="A511" s="39"/>
      <c r="B511" s="40"/>
      <c r="C511" s="41"/>
      <c r="D511" s="233" t="s">
        <v>146</v>
      </c>
      <c r="E511" s="41"/>
      <c r="F511" s="234" t="s">
        <v>855</v>
      </c>
      <c r="G511" s="41"/>
      <c r="H511" s="41"/>
      <c r="I511" s="137"/>
      <c r="J511" s="41"/>
      <c r="K511" s="41"/>
      <c r="L511" s="45"/>
      <c r="M511" s="235"/>
      <c r="N511" s="236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146</v>
      </c>
      <c r="AU511" s="18" t="s">
        <v>82</v>
      </c>
    </row>
    <row r="512" s="13" customFormat="1">
      <c r="A512" s="13"/>
      <c r="B512" s="237"/>
      <c r="C512" s="238"/>
      <c r="D512" s="233" t="s">
        <v>147</v>
      </c>
      <c r="E512" s="239" t="s">
        <v>19</v>
      </c>
      <c r="F512" s="240" t="s">
        <v>1151</v>
      </c>
      <c r="G512" s="238"/>
      <c r="H512" s="241">
        <v>28</v>
      </c>
      <c r="I512" s="242"/>
      <c r="J512" s="238"/>
      <c r="K512" s="238"/>
      <c r="L512" s="243"/>
      <c r="M512" s="244"/>
      <c r="N512" s="245"/>
      <c r="O512" s="245"/>
      <c r="P512" s="245"/>
      <c r="Q512" s="245"/>
      <c r="R512" s="245"/>
      <c r="S512" s="245"/>
      <c r="T512" s="24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7" t="s">
        <v>147</v>
      </c>
      <c r="AU512" s="247" t="s">
        <v>82</v>
      </c>
      <c r="AV512" s="13" t="s">
        <v>85</v>
      </c>
      <c r="AW512" s="13" t="s">
        <v>34</v>
      </c>
      <c r="AX512" s="13" t="s">
        <v>82</v>
      </c>
      <c r="AY512" s="247" t="s">
        <v>139</v>
      </c>
    </row>
    <row r="513" s="2" customFormat="1" ht="21.75" customHeight="1">
      <c r="A513" s="39"/>
      <c r="B513" s="40"/>
      <c r="C513" s="220" t="s">
        <v>841</v>
      </c>
      <c r="D513" s="220" t="s">
        <v>140</v>
      </c>
      <c r="E513" s="221" t="s">
        <v>859</v>
      </c>
      <c r="F513" s="222" t="s">
        <v>860</v>
      </c>
      <c r="G513" s="223" t="s">
        <v>180</v>
      </c>
      <c r="H513" s="224">
        <v>175</v>
      </c>
      <c r="I513" s="225"/>
      <c r="J513" s="226">
        <f>ROUND(I513*H513,2)</f>
        <v>0</v>
      </c>
      <c r="K513" s="222" t="s">
        <v>156</v>
      </c>
      <c r="L513" s="45"/>
      <c r="M513" s="227" t="s">
        <v>19</v>
      </c>
      <c r="N513" s="228" t="s">
        <v>45</v>
      </c>
      <c r="O513" s="85"/>
      <c r="P513" s="229">
        <f>O513*H513</f>
        <v>0</v>
      </c>
      <c r="Q513" s="229">
        <v>0.00014999999999999999</v>
      </c>
      <c r="R513" s="229">
        <f>Q513*H513</f>
        <v>0.026249999999999999</v>
      </c>
      <c r="S513" s="229">
        <v>0</v>
      </c>
      <c r="T513" s="230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1" t="s">
        <v>144</v>
      </c>
      <c r="AT513" s="231" t="s">
        <v>140</v>
      </c>
      <c r="AU513" s="231" t="s">
        <v>82</v>
      </c>
      <c r="AY513" s="18" t="s">
        <v>139</v>
      </c>
      <c r="BE513" s="232">
        <f>IF(N513="základní",J513,0)</f>
        <v>0</v>
      </c>
      <c r="BF513" s="232">
        <f>IF(N513="snížená",J513,0)</f>
        <v>0</v>
      </c>
      <c r="BG513" s="232">
        <f>IF(N513="zákl. přenesená",J513,0)</f>
        <v>0</v>
      </c>
      <c r="BH513" s="232">
        <f>IF(N513="sníž. přenesená",J513,0)</f>
        <v>0</v>
      </c>
      <c r="BI513" s="232">
        <f>IF(N513="nulová",J513,0)</f>
        <v>0</v>
      </c>
      <c r="BJ513" s="18" t="s">
        <v>82</v>
      </c>
      <c r="BK513" s="232">
        <f>ROUND(I513*H513,2)</f>
        <v>0</v>
      </c>
      <c r="BL513" s="18" t="s">
        <v>144</v>
      </c>
      <c r="BM513" s="231" t="s">
        <v>861</v>
      </c>
    </row>
    <row r="514" s="2" customFormat="1">
      <c r="A514" s="39"/>
      <c r="B514" s="40"/>
      <c r="C514" s="41"/>
      <c r="D514" s="233" t="s">
        <v>146</v>
      </c>
      <c r="E514" s="41"/>
      <c r="F514" s="234" t="s">
        <v>862</v>
      </c>
      <c r="G514" s="41"/>
      <c r="H514" s="41"/>
      <c r="I514" s="137"/>
      <c r="J514" s="41"/>
      <c r="K514" s="41"/>
      <c r="L514" s="45"/>
      <c r="M514" s="235"/>
      <c r="N514" s="236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146</v>
      </c>
      <c r="AU514" s="18" t="s">
        <v>82</v>
      </c>
    </row>
    <row r="515" s="2" customFormat="1">
      <c r="A515" s="39"/>
      <c r="B515" s="40"/>
      <c r="C515" s="41"/>
      <c r="D515" s="233" t="s">
        <v>183</v>
      </c>
      <c r="E515" s="41"/>
      <c r="F515" s="260" t="s">
        <v>847</v>
      </c>
      <c r="G515" s="41"/>
      <c r="H515" s="41"/>
      <c r="I515" s="137"/>
      <c r="J515" s="41"/>
      <c r="K515" s="41"/>
      <c r="L515" s="45"/>
      <c r="M515" s="235"/>
      <c r="N515" s="236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183</v>
      </c>
      <c r="AU515" s="18" t="s">
        <v>82</v>
      </c>
    </row>
    <row r="516" s="13" customFormat="1">
      <c r="A516" s="13"/>
      <c r="B516" s="237"/>
      <c r="C516" s="238"/>
      <c r="D516" s="233" t="s">
        <v>147</v>
      </c>
      <c r="E516" s="239" t="s">
        <v>19</v>
      </c>
      <c r="F516" s="240" t="s">
        <v>1152</v>
      </c>
      <c r="G516" s="238"/>
      <c r="H516" s="241">
        <v>175</v>
      </c>
      <c r="I516" s="242"/>
      <c r="J516" s="238"/>
      <c r="K516" s="238"/>
      <c r="L516" s="243"/>
      <c r="M516" s="244"/>
      <c r="N516" s="245"/>
      <c r="O516" s="245"/>
      <c r="P516" s="245"/>
      <c r="Q516" s="245"/>
      <c r="R516" s="245"/>
      <c r="S516" s="245"/>
      <c r="T516" s="246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7" t="s">
        <v>147</v>
      </c>
      <c r="AU516" s="247" t="s">
        <v>82</v>
      </c>
      <c r="AV516" s="13" t="s">
        <v>85</v>
      </c>
      <c r="AW516" s="13" t="s">
        <v>34</v>
      </c>
      <c r="AX516" s="13" t="s">
        <v>82</v>
      </c>
      <c r="AY516" s="247" t="s">
        <v>139</v>
      </c>
    </row>
    <row r="517" s="2" customFormat="1" ht="21.75" customHeight="1">
      <c r="A517" s="39"/>
      <c r="B517" s="40"/>
      <c r="C517" s="220" t="s">
        <v>849</v>
      </c>
      <c r="D517" s="220" t="s">
        <v>140</v>
      </c>
      <c r="E517" s="221" t="s">
        <v>865</v>
      </c>
      <c r="F517" s="222" t="s">
        <v>866</v>
      </c>
      <c r="G517" s="223" t="s">
        <v>180</v>
      </c>
      <c r="H517" s="224">
        <v>175</v>
      </c>
      <c r="I517" s="225"/>
      <c r="J517" s="226">
        <f>ROUND(I517*H517,2)</f>
        <v>0</v>
      </c>
      <c r="K517" s="222" t="s">
        <v>156</v>
      </c>
      <c r="L517" s="45"/>
      <c r="M517" s="227" t="s">
        <v>19</v>
      </c>
      <c r="N517" s="228" t="s">
        <v>45</v>
      </c>
      <c r="O517" s="85"/>
      <c r="P517" s="229">
        <f>O517*H517</f>
        <v>0</v>
      </c>
      <c r="Q517" s="229">
        <v>0</v>
      </c>
      <c r="R517" s="229">
        <f>Q517*H517</f>
        <v>0</v>
      </c>
      <c r="S517" s="229">
        <v>0</v>
      </c>
      <c r="T517" s="230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1" t="s">
        <v>844</v>
      </c>
      <c r="AT517" s="231" t="s">
        <v>140</v>
      </c>
      <c r="AU517" s="231" t="s">
        <v>82</v>
      </c>
      <c r="AY517" s="18" t="s">
        <v>139</v>
      </c>
      <c r="BE517" s="232">
        <f>IF(N517="základní",J517,0)</f>
        <v>0</v>
      </c>
      <c r="BF517" s="232">
        <f>IF(N517="snížená",J517,0)</f>
        <v>0</v>
      </c>
      <c r="BG517" s="232">
        <f>IF(N517="zákl. přenesená",J517,0)</f>
        <v>0</v>
      </c>
      <c r="BH517" s="232">
        <f>IF(N517="sníž. přenesená",J517,0)</f>
        <v>0</v>
      </c>
      <c r="BI517" s="232">
        <f>IF(N517="nulová",J517,0)</f>
        <v>0</v>
      </c>
      <c r="BJ517" s="18" t="s">
        <v>82</v>
      </c>
      <c r="BK517" s="232">
        <f>ROUND(I517*H517,2)</f>
        <v>0</v>
      </c>
      <c r="BL517" s="18" t="s">
        <v>844</v>
      </c>
      <c r="BM517" s="231" t="s">
        <v>867</v>
      </c>
    </row>
    <row r="518" s="2" customFormat="1">
      <c r="A518" s="39"/>
      <c r="B518" s="40"/>
      <c r="C518" s="41"/>
      <c r="D518" s="233" t="s">
        <v>146</v>
      </c>
      <c r="E518" s="41"/>
      <c r="F518" s="234" t="s">
        <v>868</v>
      </c>
      <c r="G518" s="41"/>
      <c r="H518" s="41"/>
      <c r="I518" s="137"/>
      <c r="J518" s="41"/>
      <c r="K518" s="41"/>
      <c r="L518" s="45"/>
      <c r="M518" s="235"/>
      <c r="N518" s="236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146</v>
      </c>
      <c r="AU518" s="18" t="s">
        <v>82</v>
      </c>
    </row>
    <row r="519" s="2" customFormat="1">
      <c r="A519" s="39"/>
      <c r="B519" s="40"/>
      <c r="C519" s="41"/>
      <c r="D519" s="233" t="s">
        <v>183</v>
      </c>
      <c r="E519" s="41"/>
      <c r="F519" s="260" t="s">
        <v>847</v>
      </c>
      <c r="G519" s="41"/>
      <c r="H519" s="41"/>
      <c r="I519" s="137"/>
      <c r="J519" s="41"/>
      <c r="K519" s="41"/>
      <c r="L519" s="45"/>
      <c r="M519" s="235"/>
      <c r="N519" s="236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183</v>
      </c>
      <c r="AU519" s="18" t="s">
        <v>82</v>
      </c>
    </row>
    <row r="520" s="13" customFormat="1">
      <c r="A520" s="13"/>
      <c r="B520" s="237"/>
      <c r="C520" s="238"/>
      <c r="D520" s="233" t="s">
        <v>147</v>
      </c>
      <c r="E520" s="239" t="s">
        <v>19</v>
      </c>
      <c r="F520" s="240" t="s">
        <v>1152</v>
      </c>
      <c r="G520" s="238"/>
      <c r="H520" s="241">
        <v>175</v>
      </c>
      <c r="I520" s="242"/>
      <c r="J520" s="238"/>
      <c r="K520" s="238"/>
      <c r="L520" s="243"/>
      <c r="M520" s="244"/>
      <c r="N520" s="245"/>
      <c r="O520" s="245"/>
      <c r="P520" s="245"/>
      <c r="Q520" s="245"/>
      <c r="R520" s="245"/>
      <c r="S520" s="245"/>
      <c r="T520" s="24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7" t="s">
        <v>147</v>
      </c>
      <c r="AU520" s="247" t="s">
        <v>82</v>
      </c>
      <c r="AV520" s="13" t="s">
        <v>85</v>
      </c>
      <c r="AW520" s="13" t="s">
        <v>34</v>
      </c>
      <c r="AX520" s="13" t="s">
        <v>82</v>
      </c>
      <c r="AY520" s="247" t="s">
        <v>139</v>
      </c>
    </row>
    <row r="521" s="2" customFormat="1" ht="21.75" customHeight="1">
      <c r="A521" s="39"/>
      <c r="B521" s="40"/>
      <c r="C521" s="250" t="s">
        <v>284</v>
      </c>
      <c r="D521" s="250" t="s">
        <v>161</v>
      </c>
      <c r="E521" s="251" t="s">
        <v>870</v>
      </c>
      <c r="F521" s="252" t="s">
        <v>871</v>
      </c>
      <c r="G521" s="253" t="s">
        <v>155</v>
      </c>
      <c r="H521" s="254">
        <v>50</v>
      </c>
      <c r="I521" s="255"/>
      <c r="J521" s="256">
        <f>ROUND(I521*H521,2)</f>
        <v>0</v>
      </c>
      <c r="K521" s="252" t="s">
        <v>156</v>
      </c>
      <c r="L521" s="257"/>
      <c r="M521" s="258" t="s">
        <v>19</v>
      </c>
      <c r="N521" s="259" t="s">
        <v>45</v>
      </c>
      <c r="O521" s="85"/>
      <c r="P521" s="229">
        <f>O521*H521</f>
        <v>0</v>
      </c>
      <c r="Q521" s="229">
        <v>0.012500000000000001</v>
      </c>
      <c r="R521" s="229">
        <f>Q521*H521</f>
        <v>0.625</v>
      </c>
      <c r="S521" s="229">
        <v>0</v>
      </c>
      <c r="T521" s="230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1" t="s">
        <v>844</v>
      </c>
      <c r="AT521" s="231" t="s">
        <v>161</v>
      </c>
      <c r="AU521" s="231" t="s">
        <v>82</v>
      </c>
      <c r="AY521" s="18" t="s">
        <v>139</v>
      </c>
      <c r="BE521" s="232">
        <f>IF(N521="základní",J521,0)</f>
        <v>0</v>
      </c>
      <c r="BF521" s="232">
        <f>IF(N521="snížená",J521,0)</f>
        <v>0</v>
      </c>
      <c r="BG521" s="232">
        <f>IF(N521="zákl. přenesená",J521,0)</f>
        <v>0</v>
      </c>
      <c r="BH521" s="232">
        <f>IF(N521="sníž. přenesená",J521,0)</f>
        <v>0</v>
      </c>
      <c r="BI521" s="232">
        <f>IF(N521="nulová",J521,0)</f>
        <v>0</v>
      </c>
      <c r="BJ521" s="18" t="s">
        <v>82</v>
      </c>
      <c r="BK521" s="232">
        <f>ROUND(I521*H521,2)</f>
        <v>0</v>
      </c>
      <c r="BL521" s="18" t="s">
        <v>844</v>
      </c>
      <c r="BM521" s="231" t="s">
        <v>872</v>
      </c>
    </row>
    <row r="522" s="2" customFormat="1">
      <c r="A522" s="39"/>
      <c r="B522" s="40"/>
      <c r="C522" s="41"/>
      <c r="D522" s="233" t="s">
        <v>146</v>
      </c>
      <c r="E522" s="41"/>
      <c r="F522" s="234" t="s">
        <v>871</v>
      </c>
      <c r="G522" s="41"/>
      <c r="H522" s="41"/>
      <c r="I522" s="137"/>
      <c r="J522" s="41"/>
      <c r="K522" s="41"/>
      <c r="L522" s="45"/>
      <c r="M522" s="235"/>
      <c r="N522" s="236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146</v>
      </c>
      <c r="AU522" s="18" t="s">
        <v>82</v>
      </c>
    </row>
    <row r="523" s="13" customFormat="1">
      <c r="A523" s="13"/>
      <c r="B523" s="237"/>
      <c r="C523" s="238"/>
      <c r="D523" s="233" t="s">
        <v>147</v>
      </c>
      <c r="E523" s="239" t="s">
        <v>19</v>
      </c>
      <c r="F523" s="240" t="s">
        <v>1153</v>
      </c>
      <c r="G523" s="238"/>
      <c r="H523" s="241">
        <v>50</v>
      </c>
      <c r="I523" s="242"/>
      <c r="J523" s="238"/>
      <c r="K523" s="238"/>
      <c r="L523" s="243"/>
      <c r="M523" s="244"/>
      <c r="N523" s="245"/>
      <c r="O523" s="245"/>
      <c r="P523" s="245"/>
      <c r="Q523" s="245"/>
      <c r="R523" s="245"/>
      <c r="S523" s="245"/>
      <c r="T523" s="246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7" t="s">
        <v>147</v>
      </c>
      <c r="AU523" s="247" t="s">
        <v>82</v>
      </c>
      <c r="AV523" s="13" t="s">
        <v>85</v>
      </c>
      <c r="AW523" s="13" t="s">
        <v>34</v>
      </c>
      <c r="AX523" s="13" t="s">
        <v>82</v>
      </c>
      <c r="AY523" s="247" t="s">
        <v>139</v>
      </c>
    </row>
    <row r="524" s="2" customFormat="1" ht="21.75" customHeight="1">
      <c r="A524" s="39"/>
      <c r="B524" s="40"/>
      <c r="C524" s="220" t="s">
        <v>858</v>
      </c>
      <c r="D524" s="220" t="s">
        <v>140</v>
      </c>
      <c r="E524" s="221" t="s">
        <v>875</v>
      </c>
      <c r="F524" s="222" t="s">
        <v>876</v>
      </c>
      <c r="G524" s="223" t="s">
        <v>877</v>
      </c>
      <c r="H524" s="224">
        <v>8.4000000000000004</v>
      </c>
      <c r="I524" s="225"/>
      <c r="J524" s="226">
        <f>ROUND(I524*H524,2)</f>
        <v>0</v>
      </c>
      <c r="K524" s="222" t="s">
        <v>156</v>
      </c>
      <c r="L524" s="45"/>
      <c r="M524" s="227" t="s">
        <v>19</v>
      </c>
      <c r="N524" s="228" t="s">
        <v>45</v>
      </c>
      <c r="O524" s="85"/>
      <c r="P524" s="229">
        <f>O524*H524</f>
        <v>0</v>
      </c>
      <c r="Q524" s="229">
        <v>0</v>
      </c>
      <c r="R524" s="229">
        <f>Q524*H524</f>
        <v>0</v>
      </c>
      <c r="S524" s="229">
        <v>0</v>
      </c>
      <c r="T524" s="230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1" t="s">
        <v>167</v>
      </c>
      <c r="AT524" s="231" t="s">
        <v>140</v>
      </c>
      <c r="AU524" s="231" t="s">
        <v>82</v>
      </c>
      <c r="AY524" s="18" t="s">
        <v>139</v>
      </c>
      <c r="BE524" s="232">
        <f>IF(N524="základní",J524,0)</f>
        <v>0</v>
      </c>
      <c r="BF524" s="232">
        <f>IF(N524="snížená",J524,0)</f>
        <v>0</v>
      </c>
      <c r="BG524" s="232">
        <f>IF(N524="zákl. přenesená",J524,0)</f>
        <v>0</v>
      </c>
      <c r="BH524" s="232">
        <f>IF(N524="sníž. přenesená",J524,0)</f>
        <v>0</v>
      </c>
      <c r="BI524" s="232">
        <f>IF(N524="nulová",J524,0)</f>
        <v>0</v>
      </c>
      <c r="BJ524" s="18" t="s">
        <v>82</v>
      </c>
      <c r="BK524" s="232">
        <f>ROUND(I524*H524,2)</f>
        <v>0</v>
      </c>
      <c r="BL524" s="18" t="s">
        <v>167</v>
      </c>
      <c r="BM524" s="231" t="s">
        <v>878</v>
      </c>
    </row>
    <row r="525" s="2" customFormat="1">
      <c r="A525" s="39"/>
      <c r="B525" s="40"/>
      <c r="C525" s="41"/>
      <c r="D525" s="233" t="s">
        <v>146</v>
      </c>
      <c r="E525" s="41"/>
      <c r="F525" s="234" t="s">
        <v>879</v>
      </c>
      <c r="G525" s="41"/>
      <c r="H525" s="41"/>
      <c r="I525" s="137"/>
      <c r="J525" s="41"/>
      <c r="K525" s="41"/>
      <c r="L525" s="45"/>
      <c r="M525" s="235"/>
      <c r="N525" s="236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146</v>
      </c>
      <c r="AU525" s="18" t="s">
        <v>82</v>
      </c>
    </row>
    <row r="526" s="2" customFormat="1">
      <c r="A526" s="39"/>
      <c r="B526" s="40"/>
      <c r="C526" s="41"/>
      <c r="D526" s="233" t="s">
        <v>183</v>
      </c>
      <c r="E526" s="41"/>
      <c r="F526" s="260" t="s">
        <v>880</v>
      </c>
      <c r="G526" s="41"/>
      <c r="H526" s="41"/>
      <c r="I526" s="137"/>
      <c r="J526" s="41"/>
      <c r="K526" s="41"/>
      <c r="L526" s="45"/>
      <c r="M526" s="235"/>
      <c r="N526" s="236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183</v>
      </c>
      <c r="AU526" s="18" t="s">
        <v>82</v>
      </c>
    </row>
    <row r="527" s="13" customFormat="1">
      <c r="A527" s="13"/>
      <c r="B527" s="237"/>
      <c r="C527" s="238"/>
      <c r="D527" s="233" t="s">
        <v>147</v>
      </c>
      <c r="E527" s="239" t="s">
        <v>19</v>
      </c>
      <c r="F527" s="240" t="s">
        <v>1154</v>
      </c>
      <c r="G527" s="238"/>
      <c r="H527" s="241">
        <v>8.4000000000000004</v>
      </c>
      <c r="I527" s="242"/>
      <c r="J527" s="238"/>
      <c r="K527" s="238"/>
      <c r="L527" s="243"/>
      <c r="M527" s="244"/>
      <c r="N527" s="245"/>
      <c r="O527" s="245"/>
      <c r="P527" s="245"/>
      <c r="Q527" s="245"/>
      <c r="R527" s="245"/>
      <c r="S527" s="245"/>
      <c r="T527" s="246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7" t="s">
        <v>147</v>
      </c>
      <c r="AU527" s="247" t="s">
        <v>82</v>
      </c>
      <c r="AV527" s="13" t="s">
        <v>85</v>
      </c>
      <c r="AW527" s="13" t="s">
        <v>34</v>
      </c>
      <c r="AX527" s="13" t="s">
        <v>82</v>
      </c>
      <c r="AY527" s="247" t="s">
        <v>139</v>
      </c>
    </row>
    <row r="528" s="12" customFormat="1" ht="22.8" customHeight="1">
      <c r="A528" s="12"/>
      <c r="B528" s="206"/>
      <c r="C528" s="207"/>
      <c r="D528" s="208" t="s">
        <v>73</v>
      </c>
      <c r="E528" s="248" t="s">
        <v>198</v>
      </c>
      <c r="F528" s="248" t="s">
        <v>882</v>
      </c>
      <c r="G528" s="207"/>
      <c r="H528" s="207"/>
      <c r="I528" s="210"/>
      <c r="J528" s="249">
        <f>BK528</f>
        <v>0</v>
      </c>
      <c r="K528" s="207"/>
      <c r="L528" s="212"/>
      <c r="M528" s="213"/>
      <c r="N528" s="214"/>
      <c r="O528" s="214"/>
      <c r="P528" s="215">
        <f>SUM(P529:P533)</f>
        <v>0</v>
      </c>
      <c r="Q528" s="214"/>
      <c r="R528" s="215">
        <f>SUM(R529:R533)</f>
        <v>0</v>
      </c>
      <c r="S528" s="214"/>
      <c r="T528" s="216">
        <f>SUM(T529:T533)</f>
        <v>0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217" t="s">
        <v>82</v>
      </c>
      <c r="AT528" s="218" t="s">
        <v>73</v>
      </c>
      <c r="AU528" s="218" t="s">
        <v>82</v>
      </c>
      <c r="AY528" s="217" t="s">
        <v>139</v>
      </c>
      <c r="BK528" s="219">
        <f>SUM(BK529:BK533)</f>
        <v>0</v>
      </c>
    </row>
    <row r="529" s="2" customFormat="1" ht="21.75" customHeight="1">
      <c r="A529" s="39"/>
      <c r="B529" s="40"/>
      <c r="C529" s="220" t="s">
        <v>864</v>
      </c>
      <c r="D529" s="220" t="s">
        <v>140</v>
      </c>
      <c r="E529" s="221" t="s">
        <v>884</v>
      </c>
      <c r="F529" s="222" t="s">
        <v>885</v>
      </c>
      <c r="G529" s="223" t="s">
        <v>886</v>
      </c>
      <c r="H529" s="224">
        <v>3</v>
      </c>
      <c r="I529" s="225"/>
      <c r="J529" s="226">
        <f>ROUND(I529*H529,2)</f>
        <v>0</v>
      </c>
      <c r="K529" s="222" t="s">
        <v>19</v>
      </c>
      <c r="L529" s="45"/>
      <c r="M529" s="227" t="s">
        <v>19</v>
      </c>
      <c r="N529" s="228" t="s">
        <v>45</v>
      </c>
      <c r="O529" s="85"/>
      <c r="P529" s="229">
        <f>O529*H529</f>
        <v>0</v>
      </c>
      <c r="Q529" s="229">
        <v>0</v>
      </c>
      <c r="R529" s="229">
        <f>Q529*H529</f>
        <v>0</v>
      </c>
      <c r="S529" s="229">
        <v>0</v>
      </c>
      <c r="T529" s="230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31" t="s">
        <v>167</v>
      </c>
      <c r="AT529" s="231" t="s">
        <v>140</v>
      </c>
      <c r="AU529" s="231" t="s">
        <v>85</v>
      </c>
      <c r="AY529" s="18" t="s">
        <v>139</v>
      </c>
      <c r="BE529" s="232">
        <f>IF(N529="základní",J529,0)</f>
        <v>0</v>
      </c>
      <c r="BF529" s="232">
        <f>IF(N529="snížená",J529,0)</f>
        <v>0</v>
      </c>
      <c r="BG529" s="232">
        <f>IF(N529="zákl. přenesená",J529,0)</f>
        <v>0</v>
      </c>
      <c r="BH529" s="232">
        <f>IF(N529="sníž. přenesená",J529,0)</f>
        <v>0</v>
      </c>
      <c r="BI529" s="232">
        <f>IF(N529="nulová",J529,0)</f>
        <v>0</v>
      </c>
      <c r="BJ529" s="18" t="s">
        <v>82</v>
      </c>
      <c r="BK529" s="232">
        <f>ROUND(I529*H529,2)</f>
        <v>0</v>
      </c>
      <c r="BL529" s="18" t="s">
        <v>167</v>
      </c>
      <c r="BM529" s="231" t="s">
        <v>887</v>
      </c>
    </row>
    <row r="530" s="2" customFormat="1">
      <c r="A530" s="39"/>
      <c r="B530" s="40"/>
      <c r="C530" s="41"/>
      <c r="D530" s="233" t="s">
        <v>146</v>
      </c>
      <c r="E530" s="41"/>
      <c r="F530" s="234" t="s">
        <v>885</v>
      </c>
      <c r="G530" s="41"/>
      <c r="H530" s="41"/>
      <c r="I530" s="137"/>
      <c r="J530" s="41"/>
      <c r="K530" s="41"/>
      <c r="L530" s="45"/>
      <c r="M530" s="235"/>
      <c r="N530" s="236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146</v>
      </c>
      <c r="AU530" s="18" t="s">
        <v>85</v>
      </c>
    </row>
    <row r="531" s="13" customFormat="1">
      <c r="A531" s="13"/>
      <c r="B531" s="237"/>
      <c r="C531" s="238"/>
      <c r="D531" s="233" t="s">
        <v>147</v>
      </c>
      <c r="E531" s="239" t="s">
        <v>19</v>
      </c>
      <c r="F531" s="240" t="s">
        <v>1155</v>
      </c>
      <c r="G531" s="238"/>
      <c r="H531" s="241">
        <v>2</v>
      </c>
      <c r="I531" s="242"/>
      <c r="J531" s="238"/>
      <c r="K531" s="238"/>
      <c r="L531" s="243"/>
      <c r="M531" s="244"/>
      <c r="N531" s="245"/>
      <c r="O531" s="245"/>
      <c r="P531" s="245"/>
      <c r="Q531" s="245"/>
      <c r="R531" s="245"/>
      <c r="S531" s="245"/>
      <c r="T531" s="246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7" t="s">
        <v>147</v>
      </c>
      <c r="AU531" s="247" t="s">
        <v>85</v>
      </c>
      <c r="AV531" s="13" t="s">
        <v>85</v>
      </c>
      <c r="AW531" s="13" t="s">
        <v>34</v>
      </c>
      <c r="AX531" s="13" t="s">
        <v>74</v>
      </c>
      <c r="AY531" s="247" t="s">
        <v>139</v>
      </c>
    </row>
    <row r="532" s="13" customFormat="1">
      <c r="A532" s="13"/>
      <c r="B532" s="237"/>
      <c r="C532" s="238"/>
      <c r="D532" s="233" t="s">
        <v>147</v>
      </c>
      <c r="E532" s="239" t="s">
        <v>19</v>
      </c>
      <c r="F532" s="240" t="s">
        <v>1156</v>
      </c>
      <c r="G532" s="238"/>
      <c r="H532" s="241">
        <v>1</v>
      </c>
      <c r="I532" s="242"/>
      <c r="J532" s="238"/>
      <c r="K532" s="238"/>
      <c r="L532" s="243"/>
      <c r="M532" s="244"/>
      <c r="N532" s="245"/>
      <c r="O532" s="245"/>
      <c r="P532" s="245"/>
      <c r="Q532" s="245"/>
      <c r="R532" s="245"/>
      <c r="S532" s="245"/>
      <c r="T532" s="24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7" t="s">
        <v>147</v>
      </c>
      <c r="AU532" s="247" t="s">
        <v>85</v>
      </c>
      <c r="AV532" s="13" t="s">
        <v>85</v>
      </c>
      <c r="AW532" s="13" t="s">
        <v>34</v>
      </c>
      <c r="AX532" s="13" t="s">
        <v>74</v>
      </c>
      <c r="AY532" s="247" t="s">
        <v>139</v>
      </c>
    </row>
    <row r="533" s="14" customFormat="1">
      <c r="A533" s="14"/>
      <c r="B533" s="261"/>
      <c r="C533" s="262"/>
      <c r="D533" s="233" t="s">
        <v>147</v>
      </c>
      <c r="E533" s="263" t="s">
        <v>19</v>
      </c>
      <c r="F533" s="264" t="s">
        <v>439</v>
      </c>
      <c r="G533" s="262"/>
      <c r="H533" s="265">
        <v>3</v>
      </c>
      <c r="I533" s="266"/>
      <c r="J533" s="262"/>
      <c r="K533" s="262"/>
      <c r="L533" s="267"/>
      <c r="M533" s="268"/>
      <c r="N533" s="269"/>
      <c r="O533" s="269"/>
      <c r="P533" s="269"/>
      <c r="Q533" s="269"/>
      <c r="R533" s="269"/>
      <c r="S533" s="269"/>
      <c r="T533" s="270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71" t="s">
        <v>147</v>
      </c>
      <c r="AU533" s="271" t="s">
        <v>85</v>
      </c>
      <c r="AV533" s="14" t="s">
        <v>167</v>
      </c>
      <c r="AW533" s="14" t="s">
        <v>34</v>
      </c>
      <c r="AX533" s="14" t="s">
        <v>82</v>
      </c>
      <c r="AY533" s="271" t="s">
        <v>139</v>
      </c>
    </row>
    <row r="534" s="12" customFormat="1" ht="25.92" customHeight="1">
      <c r="A534" s="12"/>
      <c r="B534" s="206"/>
      <c r="C534" s="207"/>
      <c r="D534" s="208" t="s">
        <v>73</v>
      </c>
      <c r="E534" s="209" t="s">
        <v>895</v>
      </c>
      <c r="F534" s="209" t="s">
        <v>896</v>
      </c>
      <c r="G534" s="207"/>
      <c r="H534" s="207"/>
      <c r="I534" s="210"/>
      <c r="J534" s="211">
        <f>BK534</f>
        <v>0</v>
      </c>
      <c r="K534" s="207"/>
      <c r="L534" s="212"/>
      <c r="M534" s="213"/>
      <c r="N534" s="214"/>
      <c r="O534" s="214"/>
      <c r="P534" s="215">
        <f>SUM(P535:P549)</f>
        <v>0</v>
      </c>
      <c r="Q534" s="214"/>
      <c r="R534" s="215">
        <f>SUM(R535:R549)</f>
        <v>0</v>
      </c>
      <c r="S534" s="214"/>
      <c r="T534" s="216">
        <f>SUM(T535:T549)</f>
        <v>0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217" t="s">
        <v>167</v>
      </c>
      <c r="AT534" s="218" t="s">
        <v>73</v>
      </c>
      <c r="AU534" s="218" t="s">
        <v>74</v>
      </c>
      <c r="AY534" s="217" t="s">
        <v>139</v>
      </c>
      <c r="BK534" s="219">
        <f>SUM(BK535:BK549)</f>
        <v>0</v>
      </c>
    </row>
    <row r="535" s="2" customFormat="1" ht="16.5" customHeight="1">
      <c r="A535" s="39"/>
      <c r="B535" s="40"/>
      <c r="C535" s="220" t="s">
        <v>869</v>
      </c>
      <c r="D535" s="220" t="s">
        <v>140</v>
      </c>
      <c r="E535" s="221" t="s">
        <v>898</v>
      </c>
      <c r="F535" s="222" t="s">
        <v>899</v>
      </c>
      <c r="G535" s="223" t="s">
        <v>593</v>
      </c>
      <c r="H535" s="224">
        <v>24</v>
      </c>
      <c r="I535" s="225"/>
      <c r="J535" s="226">
        <f>ROUND(I535*H535,2)</f>
        <v>0</v>
      </c>
      <c r="K535" s="222" t="s">
        <v>156</v>
      </c>
      <c r="L535" s="45"/>
      <c r="M535" s="227" t="s">
        <v>19</v>
      </c>
      <c r="N535" s="228" t="s">
        <v>45</v>
      </c>
      <c r="O535" s="85"/>
      <c r="P535" s="229">
        <f>O535*H535</f>
        <v>0</v>
      </c>
      <c r="Q535" s="229">
        <v>0</v>
      </c>
      <c r="R535" s="229">
        <f>Q535*H535</f>
        <v>0</v>
      </c>
      <c r="S535" s="229">
        <v>0</v>
      </c>
      <c r="T535" s="230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1" t="s">
        <v>844</v>
      </c>
      <c r="AT535" s="231" t="s">
        <v>140</v>
      </c>
      <c r="AU535" s="231" t="s">
        <v>82</v>
      </c>
      <c r="AY535" s="18" t="s">
        <v>139</v>
      </c>
      <c r="BE535" s="232">
        <f>IF(N535="základní",J535,0)</f>
        <v>0</v>
      </c>
      <c r="BF535" s="232">
        <f>IF(N535="snížená",J535,0)</f>
        <v>0</v>
      </c>
      <c r="BG535" s="232">
        <f>IF(N535="zákl. přenesená",J535,0)</f>
        <v>0</v>
      </c>
      <c r="BH535" s="232">
        <f>IF(N535="sníž. přenesená",J535,0)</f>
        <v>0</v>
      </c>
      <c r="BI535" s="232">
        <f>IF(N535="nulová",J535,0)</f>
        <v>0</v>
      </c>
      <c r="BJ535" s="18" t="s">
        <v>82</v>
      </c>
      <c r="BK535" s="232">
        <f>ROUND(I535*H535,2)</f>
        <v>0</v>
      </c>
      <c r="BL535" s="18" t="s">
        <v>844</v>
      </c>
      <c r="BM535" s="231" t="s">
        <v>900</v>
      </c>
    </row>
    <row r="536" s="2" customFormat="1">
      <c r="A536" s="39"/>
      <c r="B536" s="40"/>
      <c r="C536" s="41"/>
      <c r="D536" s="233" t="s">
        <v>146</v>
      </c>
      <c r="E536" s="41"/>
      <c r="F536" s="234" t="s">
        <v>901</v>
      </c>
      <c r="G536" s="41"/>
      <c r="H536" s="41"/>
      <c r="I536" s="137"/>
      <c r="J536" s="41"/>
      <c r="K536" s="41"/>
      <c r="L536" s="45"/>
      <c r="M536" s="235"/>
      <c r="N536" s="236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146</v>
      </c>
      <c r="AU536" s="18" t="s">
        <v>82</v>
      </c>
    </row>
    <row r="537" s="13" customFormat="1">
      <c r="A537" s="13"/>
      <c r="B537" s="237"/>
      <c r="C537" s="238"/>
      <c r="D537" s="233" t="s">
        <v>147</v>
      </c>
      <c r="E537" s="239" t="s">
        <v>19</v>
      </c>
      <c r="F537" s="240" t="s">
        <v>1157</v>
      </c>
      <c r="G537" s="238"/>
      <c r="H537" s="241">
        <v>24</v>
      </c>
      <c r="I537" s="242"/>
      <c r="J537" s="238"/>
      <c r="K537" s="238"/>
      <c r="L537" s="243"/>
      <c r="M537" s="244"/>
      <c r="N537" s="245"/>
      <c r="O537" s="245"/>
      <c r="P537" s="245"/>
      <c r="Q537" s="245"/>
      <c r="R537" s="245"/>
      <c r="S537" s="245"/>
      <c r="T537" s="246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7" t="s">
        <v>147</v>
      </c>
      <c r="AU537" s="247" t="s">
        <v>82</v>
      </c>
      <c r="AV537" s="13" t="s">
        <v>85</v>
      </c>
      <c r="AW537" s="13" t="s">
        <v>34</v>
      </c>
      <c r="AX537" s="13" t="s">
        <v>82</v>
      </c>
      <c r="AY537" s="247" t="s">
        <v>139</v>
      </c>
    </row>
    <row r="538" s="2" customFormat="1" ht="21.75" customHeight="1">
      <c r="A538" s="39"/>
      <c r="B538" s="40"/>
      <c r="C538" s="220" t="s">
        <v>874</v>
      </c>
      <c r="D538" s="220" t="s">
        <v>140</v>
      </c>
      <c r="E538" s="221" t="s">
        <v>918</v>
      </c>
      <c r="F538" s="222" t="s">
        <v>919</v>
      </c>
      <c r="G538" s="223" t="s">
        <v>593</v>
      </c>
      <c r="H538" s="224">
        <v>32</v>
      </c>
      <c r="I538" s="225"/>
      <c r="J538" s="226">
        <f>ROUND(I538*H538,2)</f>
        <v>0</v>
      </c>
      <c r="K538" s="222" t="s">
        <v>156</v>
      </c>
      <c r="L538" s="45"/>
      <c r="M538" s="227" t="s">
        <v>19</v>
      </c>
      <c r="N538" s="228" t="s">
        <v>45</v>
      </c>
      <c r="O538" s="85"/>
      <c r="P538" s="229">
        <f>O538*H538</f>
        <v>0</v>
      </c>
      <c r="Q538" s="229">
        <v>0</v>
      </c>
      <c r="R538" s="229">
        <f>Q538*H538</f>
        <v>0</v>
      </c>
      <c r="S538" s="229">
        <v>0</v>
      </c>
      <c r="T538" s="230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1" t="s">
        <v>844</v>
      </c>
      <c r="AT538" s="231" t="s">
        <v>140</v>
      </c>
      <c r="AU538" s="231" t="s">
        <v>82</v>
      </c>
      <c r="AY538" s="18" t="s">
        <v>139</v>
      </c>
      <c r="BE538" s="232">
        <f>IF(N538="základní",J538,0)</f>
        <v>0</v>
      </c>
      <c r="BF538" s="232">
        <f>IF(N538="snížená",J538,0)</f>
        <v>0</v>
      </c>
      <c r="BG538" s="232">
        <f>IF(N538="zákl. přenesená",J538,0)</f>
        <v>0</v>
      </c>
      <c r="BH538" s="232">
        <f>IF(N538="sníž. přenesená",J538,0)</f>
        <v>0</v>
      </c>
      <c r="BI538" s="232">
        <f>IF(N538="nulová",J538,0)</f>
        <v>0</v>
      </c>
      <c r="BJ538" s="18" t="s">
        <v>82</v>
      </c>
      <c r="BK538" s="232">
        <f>ROUND(I538*H538,2)</f>
        <v>0</v>
      </c>
      <c r="BL538" s="18" t="s">
        <v>844</v>
      </c>
      <c r="BM538" s="231" t="s">
        <v>920</v>
      </c>
    </row>
    <row r="539" s="2" customFormat="1">
      <c r="A539" s="39"/>
      <c r="B539" s="40"/>
      <c r="C539" s="41"/>
      <c r="D539" s="233" t="s">
        <v>146</v>
      </c>
      <c r="E539" s="41"/>
      <c r="F539" s="234" t="s">
        <v>921</v>
      </c>
      <c r="G539" s="41"/>
      <c r="H539" s="41"/>
      <c r="I539" s="137"/>
      <c r="J539" s="41"/>
      <c r="K539" s="41"/>
      <c r="L539" s="45"/>
      <c r="M539" s="235"/>
      <c r="N539" s="236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146</v>
      </c>
      <c r="AU539" s="18" t="s">
        <v>82</v>
      </c>
    </row>
    <row r="540" s="13" customFormat="1">
      <c r="A540" s="13"/>
      <c r="B540" s="237"/>
      <c r="C540" s="238"/>
      <c r="D540" s="233" t="s">
        <v>147</v>
      </c>
      <c r="E540" s="239" t="s">
        <v>19</v>
      </c>
      <c r="F540" s="240" t="s">
        <v>922</v>
      </c>
      <c r="G540" s="238"/>
      <c r="H540" s="241">
        <v>32</v>
      </c>
      <c r="I540" s="242"/>
      <c r="J540" s="238"/>
      <c r="K540" s="238"/>
      <c r="L540" s="243"/>
      <c r="M540" s="244"/>
      <c r="N540" s="245"/>
      <c r="O540" s="245"/>
      <c r="P540" s="245"/>
      <c r="Q540" s="245"/>
      <c r="R540" s="245"/>
      <c r="S540" s="245"/>
      <c r="T540" s="24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7" t="s">
        <v>147</v>
      </c>
      <c r="AU540" s="247" t="s">
        <v>82</v>
      </c>
      <c r="AV540" s="13" t="s">
        <v>85</v>
      </c>
      <c r="AW540" s="13" t="s">
        <v>34</v>
      </c>
      <c r="AX540" s="13" t="s">
        <v>82</v>
      </c>
      <c r="AY540" s="247" t="s">
        <v>139</v>
      </c>
    </row>
    <row r="541" s="2" customFormat="1" ht="21.75" customHeight="1">
      <c r="A541" s="39"/>
      <c r="B541" s="40"/>
      <c r="C541" s="220" t="s">
        <v>883</v>
      </c>
      <c r="D541" s="220" t="s">
        <v>140</v>
      </c>
      <c r="E541" s="221" t="s">
        <v>924</v>
      </c>
      <c r="F541" s="222" t="s">
        <v>925</v>
      </c>
      <c r="G541" s="223" t="s">
        <v>593</v>
      </c>
      <c r="H541" s="224">
        <v>104</v>
      </c>
      <c r="I541" s="225"/>
      <c r="J541" s="226">
        <f>ROUND(I541*H541,2)</f>
        <v>0</v>
      </c>
      <c r="K541" s="222" t="s">
        <v>156</v>
      </c>
      <c r="L541" s="45"/>
      <c r="M541" s="227" t="s">
        <v>19</v>
      </c>
      <c r="N541" s="228" t="s">
        <v>45</v>
      </c>
      <c r="O541" s="85"/>
      <c r="P541" s="229">
        <f>O541*H541</f>
        <v>0</v>
      </c>
      <c r="Q541" s="229">
        <v>0</v>
      </c>
      <c r="R541" s="229">
        <f>Q541*H541</f>
        <v>0</v>
      </c>
      <c r="S541" s="229">
        <v>0</v>
      </c>
      <c r="T541" s="230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31" t="s">
        <v>844</v>
      </c>
      <c r="AT541" s="231" t="s">
        <v>140</v>
      </c>
      <c r="AU541" s="231" t="s">
        <v>82</v>
      </c>
      <c r="AY541" s="18" t="s">
        <v>139</v>
      </c>
      <c r="BE541" s="232">
        <f>IF(N541="základní",J541,0)</f>
        <v>0</v>
      </c>
      <c r="BF541" s="232">
        <f>IF(N541="snížená",J541,0)</f>
        <v>0</v>
      </c>
      <c r="BG541" s="232">
        <f>IF(N541="zákl. přenesená",J541,0)</f>
        <v>0</v>
      </c>
      <c r="BH541" s="232">
        <f>IF(N541="sníž. přenesená",J541,0)</f>
        <v>0</v>
      </c>
      <c r="BI541" s="232">
        <f>IF(N541="nulová",J541,0)</f>
        <v>0</v>
      </c>
      <c r="BJ541" s="18" t="s">
        <v>82</v>
      </c>
      <c r="BK541" s="232">
        <f>ROUND(I541*H541,2)</f>
        <v>0</v>
      </c>
      <c r="BL541" s="18" t="s">
        <v>844</v>
      </c>
      <c r="BM541" s="231" t="s">
        <v>926</v>
      </c>
    </row>
    <row r="542" s="2" customFormat="1">
      <c r="A542" s="39"/>
      <c r="B542" s="40"/>
      <c r="C542" s="41"/>
      <c r="D542" s="233" t="s">
        <v>146</v>
      </c>
      <c r="E542" s="41"/>
      <c r="F542" s="234" t="s">
        <v>927</v>
      </c>
      <c r="G542" s="41"/>
      <c r="H542" s="41"/>
      <c r="I542" s="137"/>
      <c r="J542" s="41"/>
      <c r="K542" s="41"/>
      <c r="L542" s="45"/>
      <c r="M542" s="235"/>
      <c r="N542" s="236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146</v>
      </c>
      <c r="AU542" s="18" t="s">
        <v>82</v>
      </c>
    </row>
    <row r="543" s="2" customFormat="1">
      <c r="A543" s="39"/>
      <c r="B543" s="40"/>
      <c r="C543" s="41"/>
      <c r="D543" s="233" t="s">
        <v>196</v>
      </c>
      <c r="E543" s="41"/>
      <c r="F543" s="260" t="s">
        <v>928</v>
      </c>
      <c r="G543" s="41"/>
      <c r="H543" s="41"/>
      <c r="I543" s="137"/>
      <c r="J543" s="41"/>
      <c r="K543" s="41"/>
      <c r="L543" s="45"/>
      <c r="M543" s="235"/>
      <c r="N543" s="236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196</v>
      </c>
      <c r="AU543" s="18" t="s">
        <v>82</v>
      </c>
    </row>
    <row r="544" s="13" customFormat="1">
      <c r="A544" s="13"/>
      <c r="B544" s="237"/>
      <c r="C544" s="238"/>
      <c r="D544" s="233" t="s">
        <v>147</v>
      </c>
      <c r="E544" s="239" t="s">
        <v>19</v>
      </c>
      <c r="F544" s="240" t="s">
        <v>929</v>
      </c>
      <c r="G544" s="238"/>
      <c r="H544" s="241">
        <v>80</v>
      </c>
      <c r="I544" s="242"/>
      <c r="J544" s="238"/>
      <c r="K544" s="238"/>
      <c r="L544" s="243"/>
      <c r="M544" s="244"/>
      <c r="N544" s="245"/>
      <c r="O544" s="245"/>
      <c r="P544" s="245"/>
      <c r="Q544" s="245"/>
      <c r="R544" s="245"/>
      <c r="S544" s="245"/>
      <c r="T544" s="24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7" t="s">
        <v>147</v>
      </c>
      <c r="AU544" s="247" t="s">
        <v>82</v>
      </c>
      <c r="AV544" s="13" t="s">
        <v>85</v>
      </c>
      <c r="AW544" s="13" t="s">
        <v>34</v>
      </c>
      <c r="AX544" s="13" t="s">
        <v>74</v>
      </c>
      <c r="AY544" s="247" t="s">
        <v>139</v>
      </c>
    </row>
    <row r="545" s="13" customFormat="1">
      <c r="A545" s="13"/>
      <c r="B545" s="237"/>
      <c r="C545" s="238"/>
      <c r="D545" s="233" t="s">
        <v>147</v>
      </c>
      <c r="E545" s="239" t="s">
        <v>19</v>
      </c>
      <c r="F545" s="240" t="s">
        <v>930</v>
      </c>
      <c r="G545" s="238"/>
      <c r="H545" s="241">
        <v>24</v>
      </c>
      <c r="I545" s="242"/>
      <c r="J545" s="238"/>
      <c r="K545" s="238"/>
      <c r="L545" s="243"/>
      <c r="M545" s="244"/>
      <c r="N545" s="245"/>
      <c r="O545" s="245"/>
      <c r="P545" s="245"/>
      <c r="Q545" s="245"/>
      <c r="R545" s="245"/>
      <c r="S545" s="245"/>
      <c r="T545" s="246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7" t="s">
        <v>147</v>
      </c>
      <c r="AU545" s="247" t="s">
        <v>82</v>
      </c>
      <c r="AV545" s="13" t="s">
        <v>85</v>
      </c>
      <c r="AW545" s="13" t="s">
        <v>34</v>
      </c>
      <c r="AX545" s="13" t="s">
        <v>74</v>
      </c>
      <c r="AY545" s="247" t="s">
        <v>139</v>
      </c>
    </row>
    <row r="546" s="14" customFormat="1">
      <c r="A546" s="14"/>
      <c r="B546" s="261"/>
      <c r="C546" s="262"/>
      <c r="D546" s="233" t="s">
        <v>147</v>
      </c>
      <c r="E546" s="263" t="s">
        <v>19</v>
      </c>
      <c r="F546" s="264" t="s">
        <v>439</v>
      </c>
      <c r="G546" s="262"/>
      <c r="H546" s="265">
        <v>104</v>
      </c>
      <c r="I546" s="266"/>
      <c r="J546" s="262"/>
      <c r="K546" s="262"/>
      <c r="L546" s="267"/>
      <c r="M546" s="268"/>
      <c r="N546" s="269"/>
      <c r="O546" s="269"/>
      <c r="P546" s="269"/>
      <c r="Q546" s="269"/>
      <c r="R546" s="269"/>
      <c r="S546" s="269"/>
      <c r="T546" s="270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71" t="s">
        <v>147</v>
      </c>
      <c r="AU546" s="271" t="s">
        <v>82</v>
      </c>
      <c r="AV546" s="14" t="s">
        <v>167</v>
      </c>
      <c r="AW546" s="14" t="s">
        <v>34</v>
      </c>
      <c r="AX546" s="14" t="s">
        <v>82</v>
      </c>
      <c r="AY546" s="271" t="s">
        <v>139</v>
      </c>
    </row>
    <row r="547" s="2" customFormat="1" ht="16.5" customHeight="1">
      <c r="A547" s="39"/>
      <c r="B547" s="40"/>
      <c r="C547" s="220" t="s">
        <v>889</v>
      </c>
      <c r="D547" s="220" t="s">
        <v>140</v>
      </c>
      <c r="E547" s="221" t="s">
        <v>932</v>
      </c>
      <c r="F547" s="222" t="s">
        <v>933</v>
      </c>
      <c r="G547" s="223" t="s">
        <v>593</v>
      </c>
      <c r="H547" s="224">
        <v>8</v>
      </c>
      <c r="I547" s="225"/>
      <c r="J547" s="226">
        <f>ROUND(I547*H547,2)</f>
        <v>0</v>
      </c>
      <c r="K547" s="222" t="s">
        <v>156</v>
      </c>
      <c r="L547" s="45"/>
      <c r="M547" s="227" t="s">
        <v>19</v>
      </c>
      <c r="N547" s="228" t="s">
        <v>45</v>
      </c>
      <c r="O547" s="85"/>
      <c r="P547" s="229">
        <f>O547*H547</f>
        <v>0</v>
      </c>
      <c r="Q547" s="229">
        <v>0</v>
      </c>
      <c r="R547" s="229">
        <f>Q547*H547</f>
        <v>0</v>
      </c>
      <c r="S547" s="229">
        <v>0</v>
      </c>
      <c r="T547" s="230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1" t="s">
        <v>844</v>
      </c>
      <c r="AT547" s="231" t="s">
        <v>140</v>
      </c>
      <c r="AU547" s="231" t="s">
        <v>82</v>
      </c>
      <c r="AY547" s="18" t="s">
        <v>139</v>
      </c>
      <c r="BE547" s="232">
        <f>IF(N547="základní",J547,0)</f>
        <v>0</v>
      </c>
      <c r="BF547" s="232">
        <f>IF(N547="snížená",J547,0)</f>
        <v>0</v>
      </c>
      <c r="BG547" s="232">
        <f>IF(N547="zákl. přenesená",J547,0)</f>
        <v>0</v>
      </c>
      <c r="BH547" s="232">
        <f>IF(N547="sníž. přenesená",J547,0)</f>
        <v>0</v>
      </c>
      <c r="BI547" s="232">
        <f>IF(N547="nulová",J547,0)</f>
        <v>0</v>
      </c>
      <c r="BJ547" s="18" t="s">
        <v>82</v>
      </c>
      <c r="BK547" s="232">
        <f>ROUND(I547*H547,2)</f>
        <v>0</v>
      </c>
      <c r="BL547" s="18" t="s">
        <v>844</v>
      </c>
      <c r="BM547" s="231" t="s">
        <v>934</v>
      </c>
    </row>
    <row r="548" s="2" customFormat="1">
      <c r="A548" s="39"/>
      <c r="B548" s="40"/>
      <c r="C548" s="41"/>
      <c r="D548" s="233" t="s">
        <v>146</v>
      </c>
      <c r="E548" s="41"/>
      <c r="F548" s="234" t="s">
        <v>935</v>
      </c>
      <c r="G548" s="41"/>
      <c r="H548" s="41"/>
      <c r="I548" s="137"/>
      <c r="J548" s="41"/>
      <c r="K548" s="41"/>
      <c r="L548" s="45"/>
      <c r="M548" s="235"/>
      <c r="N548" s="236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146</v>
      </c>
      <c r="AU548" s="18" t="s">
        <v>82</v>
      </c>
    </row>
    <row r="549" s="13" customFormat="1">
      <c r="A549" s="13"/>
      <c r="B549" s="237"/>
      <c r="C549" s="238"/>
      <c r="D549" s="233" t="s">
        <v>147</v>
      </c>
      <c r="E549" s="239" t="s">
        <v>19</v>
      </c>
      <c r="F549" s="240" t="s">
        <v>191</v>
      </c>
      <c r="G549" s="238"/>
      <c r="H549" s="241">
        <v>8</v>
      </c>
      <c r="I549" s="242"/>
      <c r="J549" s="238"/>
      <c r="K549" s="238"/>
      <c r="L549" s="243"/>
      <c r="M549" s="244"/>
      <c r="N549" s="245"/>
      <c r="O549" s="245"/>
      <c r="P549" s="245"/>
      <c r="Q549" s="245"/>
      <c r="R549" s="245"/>
      <c r="S549" s="245"/>
      <c r="T549" s="246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7" t="s">
        <v>147</v>
      </c>
      <c r="AU549" s="247" t="s">
        <v>82</v>
      </c>
      <c r="AV549" s="13" t="s">
        <v>85</v>
      </c>
      <c r="AW549" s="13" t="s">
        <v>34</v>
      </c>
      <c r="AX549" s="13" t="s">
        <v>82</v>
      </c>
      <c r="AY549" s="247" t="s">
        <v>139</v>
      </c>
    </row>
    <row r="550" s="12" customFormat="1" ht="25.92" customHeight="1">
      <c r="A550" s="12"/>
      <c r="B550" s="206"/>
      <c r="C550" s="207"/>
      <c r="D550" s="208" t="s">
        <v>73</v>
      </c>
      <c r="E550" s="209" t="s">
        <v>936</v>
      </c>
      <c r="F550" s="209" t="s">
        <v>937</v>
      </c>
      <c r="G550" s="207"/>
      <c r="H550" s="207"/>
      <c r="I550" s="210"/>
      <c r="J550" s="211">
        <f>BK550</f>
        <v>0</v>
      </c>
      <c r="K550" s="207"/>
      <c r="L550" s="212"/>
      <c r="M550" s="213"/>
      <c r="N550" s="214"/>
      <c r="O550" s="214"/>
      <c r="P550" s="215">
        <f>P551+P564</f>
        <v>0</v>
      </c>
      <c r="Q550" s="214"/>
      <c r="R550" s="215">
        <f>R551+R564</f>
        <v>0</v>
      </c>
      <c r="S550" s="214"/>
      <c r="T550" s="216">
        <f>T551+T564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17" t="s">
        <v>171</v>
      </c>
      <c r="AT550" s="218" t="s">
        <v>73</v>
      </c>
      <c r="AU550" s="218" t="s">
        <v>74</v>
      </c>
      <c r="AY550" s="217" t="s">
        <v>139</v>
      </c>
      <c r="BK550" s="219">
        <f>BK551+BK564</f>
        <v>0</v>
      </c>
    </row>
    <row r="551" s="12" customFormat="1" ht="22.8" customHeight="1">
      <c r="A551" s="12"/>
      <c r="B551" s="206"/>
      <c r="C551" s="207"/>
      <c r="D551" s="208" t="s">
        <v>73</v>
      </c>
      <c r="E551" s="248" t="s">
        <v>938</v>
      </c>
      <c r="F551" s="248" t="s">
        <v>939</v>
      </c>
      <c r="G551" s="207"/>
      <c r="H551" s="207"/>
      <c r="I551" s="210"/>
      <c r="J551" s="249">
        <f>BK551</f>
        <v>0</v>
      </c>
      <c r="K551" s="207"/>
      <c r="L551" s="212"/>
      <c r="M551" s="213"/>
      <c r="N551" s="214"/>
      <c r="O551" s="214"/>
      <c r="P551" s="215">
        <f>SUM(P552:P563)</f>
        <v>0</v>
      </c>
      <c r="Q551" s="214"/>
      <c r="R551" s="215">
        <f>SUM(R552:R563)</f>
        <v>0</v>
      </c>
      <c r="S551" s="214"/>
      <c r="T551" s="216">
        <f>SUM(T552:T563)</f>
        <v>0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217" t="s">
        <v>171</v>
      </c>
      <c r="AT551" s="218" t="s">
        <v>73</v>
      </c>
      <c r="AU551" s="218" t="s">
        <v>82</v>
      </c>
      <c r="AY551" s="217" t="s">
        <v>139</v>
      </c>
      <c r="BK551" s="219">
        <f>SUM(BK552:BK563)</f>
        <v>0</v>
      </c>
    </row>
    <row r="552" s="2" customFormat="1" ht="16.5" customHeight="1">
      <c r="A552" s="39"/>
      <c r="B552" s="40"/>
      <c r="C552" s="220" t="s">
        <v>897</v>
      </c>
      <c r="D552" s="220" t="s">
        <v>140</v>
      </c>
      <c r="E552" s="221" t="s">
        <v>941</v>
      </c>
      <c r="F552" s="222" t="s">
        <v>942</v>
      </c>
      <c r="G552" s="223" t="s">
        <v>943</v>
      </c>
      <c r="H552" s="224">
        <v>1</v>
      </c>
      <c r="I552" s="225"/>
      <c r="J552" s="226">
        <f>ROUND(I552*H552,2)</f>
        <v>0</v>
      </c>
      <c r="K552" s="222" t="s">
        <v>156</v>
      </c>
      <c r="L552" s="45"/>
      <c r="M552" s="227" t="s">
        <v>19</v>
      </c>
      <c r="N552" s="228" t="s">
        <v>45</v>
      </c>
      <c r="O552" s="85"/>
      <c r="P552" s="229">
        <f>O552*H552</f>
        <v>0</v>
      </c>
      <c r="Q552" s="229">
        <v>0</v>
      </c>
      <c r="R552" s="229">
        <f>Q552*H552</f>
        <v>0</v>
      </c>
      <c r="S552" s="229">
        <v>0</v>
      </c>
      <c r="T552" s="230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1" t="s">
        <v>944</v>
      </c>
      <c r="AT552" s="231" t="s">
        <v>140</v>
      </c>
      <c r="AU552" s="231" t="s">
        <v>85</v>
      </c>
      <c r="AY552" s="18" t="s">
        <v>139</v>
      </c>
      <c r="BE552" s="232">
        <f>IF(N552="základní",J552,0)</f>
        <v>0</v>
      </c>
      <c r="BF552" s="232">
        <f>IF(N552="snížená",J552,0)</f>
        <v>0</v>
      </c>
      <c r="BG552" s="232">
        <f>IF(N552="zákl. přenesená",J552,0)</f>
        <v>0</v>
      </c>
      <c r="BH552" s="232">
        <f>IF(N552="sníž. přenesená",J552,0)</f>
        <v>0</v>
      </c>
      <c r="BI552" s="232">
        <f>IF(N552="nulová",J552,0)</f>
        <v>0</v>
      </c>
      <c r="BJ552" s="18" t="s">
        <v>82</v>
      </c>
      <c r="BK552" s="232">
        <f>ROUND(I552*H552,2)</f>
        <v>0</v>
      </c>
      <c r="BL552" s="18" t="s">
        <v>944</v>
      </c>
      <c r="BM552" s="231" t="s">
        <v>945</v>
      </c>
    </row>
    <row r="553" s="2" customFormat="1">
      <c r="A553" s="39"/>
      <c r="B553" s="40"/>
      <c r="C553" s="41"/>
      <c r="D553" s="233" t="s">
        <v>146</v>
      </c>
      <c r="E553" s="41"/>
      <c r="F553" s="234" t="s">
        <v>946</v>
      </c>
      <c r="G553" s="41"/>
      <c r="H553" s="41"/>
      <c r="I553" s="137"/>
      <c r="J553" s="41"/>
      <c r="K553" s="41"/>
      <c r="L553" s="45"/>
      <c r="M553" s="235"/>
      <c r="N553" s="236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146</v>
      </c>
      <c r="AU553" s="18" t="s">
        <v>85</v>
      </c>
    </row>
    <row r="554" s="2" customFormat="1" ht="16.5" customHeight="1">
      <c r="A554" s="39"/>
      <c r="B554" s="40"/>
      <c r="C554" s="220" t="s">
        <v>904</v>
      </c>
      <c r="D554" s="220" t="s">
        <v>140</v>
      </c>
      <c r="E554" s="221" t="s">
        <v>948</v>
      </c>
      <c r="F554" s="222" t="s">
        <v>949</v>
      </c>
      <c r="G554" s="223" t="s">
        <v>943</v>
      </c>
      <c r="H554" s="224">
        <v>1</v>
      </c>
      <c r="I554" s="225"/>
      <c r="J554" s="226">
        <f>ROUND(I554*H554,2)</f>
        <v>0</v>
      </c>
      <c r="K554" s="222" t="s">
        <v>156</v>
      </c>
      <c r="L554" s="45"/>
      <c r="M554" s="227" t="s">
        <v>19</v>
      </c>
      <c r="N554" s="228" t="s">
        <v>45</v>
      </c>
      <c r="O554" s="85"/>
      <c r="P554" s="229">
        <f>O554*H554</f>
        <v>0</v>
      </c>
      <c r="Q554" s="229">
        <v>0</v>
      </c>
      <c r="R554" s="229">
        <f>Q554*H554</f>
        <v>0</v>
      </c>
      <c r="S554" s="229">
        <v>0</v>
      </c>
      <c r="T554" s="230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1" t="s">
        <v>944</v>
      </c>
      <c r="AT554" s="231" t="s">
        <v>140</v>
      </c>
      <c r="AU554" s="231" t="s">
        <v>85</v>
      </c>
      <c r="AY554" s="18" t="s">
        <v>139</v>
      </c>
      <c r="BE554" s="232">
        <f>IF(N554="základní",J554,0)</f>
        <v>0</v>
      </c>
      <c r="BF554" s="232">
        <f>IF(N554="snížená",J554,0)</f>
        <v>0</v>
      </c>
      <c r="BG554" s="232">
        <f>IF(N554="zákl. přenesená",J554,0)</f>
        <v>0</v>
      </c>
      <c r="BH554" s="232">
        <f>IF(N554="sníž. přenesená",J554,0)</f>
        <v>0</v>
      </c>
      <c r="BI554" s="232">
        <f>IF(N554="nulová",J554,0)</f>
        <v>0</v>
      </c>
      <c r="BJ554" s="18" t="s">
        <v>82</v>
      </c>
      <c r="BK554" s="232">
        <f>ROUND(I554*H554,2)</f>
        <v>0</v>
      </c>
      <c r="BL554" s="18" t="s">
        <v>944</v>
      </c>
      <c r="BM554" s="231" t="s">
        <v>950</v>
      </c>
    </row>
    <row r="555" s="2" customFormat="1">
      <c r="A555" s="39"/>
      <c r="B555" s="40"/>
      <c r="C555" s="41"/>
      <c r="D555" s="233" t="s">
        <v>146</v>
      </c>
      <c r="E555" s="41"/>
      <c r="F555" s="234" t="s">
        <v>949</v>
      </c>
      <c r="G555" s="41"/>
      <c r="H555" s="41"/>
      <c r="I555" s="137"/>
      <c r="J555" s="41"/>
      <c r="K555" s="41"/>
      <c r="L555" s="45"/>
      <c r="M555" s="235"/>
      <c r="N555" s="236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146</v>
      </c>
      <c r="AU555" s="18" t="s">
        <v>85</v>
      </c>
    </row>
    <row r="556" s="2" customFormat="1" ht="16.5" customHeight="1">
      <c r="A556" s="39"/>
      <c r="B556" s="40"/>
      <c r="C556" s="220" t="s">
        <v>911</v>
      </c>
      <c r="D556" s="220" t="s">
        <v>140</v>
      </c>
      <c r="E556" s="221" t="s">
        <v>952</v>
      </c>
      <c r="F556" s="222" t="s">
        <v>953</v>
      </c>
      <c r="G556" s="223" t="s">
        <v>943</v>
      </c>
      <c r="H556" s="224">
        <v>1</v>
      </c>
      <c r="I556" s="225"/>
      <c r="J556" s="226">
        <f>ROUND(I556*H556,2)</f>
        <v>0</v>
      </c>
      <c r="K556" s="222" t="s">
        <v>156</v>
      </c>
      <c r="L556" s="45"/>
      <c r="M556" s="227" t="s">
        <v>19</v>
      </c>
      <c r="N556" s="228" t="s">
        <v>45</v>
      </c>
      <c r="O556" s="85"/>
      <c r="P556" s="229">
        <f>O556*H556</f>
        <v>0</v>
      </c>
      <c r="Q556" s="229">
        <v>0</v>
      </c>
      <c r="R556" s="229">
        <f>Q556*H556</f>
        <v>0</v>
      </c>
      <c r="S556" s="229">
        <v>0</v>
      </c>
      <c r="T556" s="230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1" t="s">
        <v>944</v>
      </c>
      <c r="AT556" s="231" t="s">
        <v>140</v>
      </c>
      <c r="AU556" s="231" t="s">
        <v>85</v>
      </c>
      <c r="AY556" s="18" t="s">
        <v>139</v>
      </c>
      <c r="BE556" s="232">
        <f>IF(N556="základní",J556,0)</f>
        <v>0</v>
      </c>
      <c r="BF556" s="232">
        <f>IF(N556="snížená",J556,0)</f>
        <v>0</v>
      </c>
      <c r="BG556" s="232">
        <f>IF(N556="zákl. přenesená",J556,0)</f>
        <v>0</v>
      </c>
      <c r="BH556" s="232">
        <f>IF(N556="sníž. přenesená",J556,0)</f>
        <v>0</v>
      </c>
      <c r="BI556" s="232">
        <f>IF(N556="nulová",J556,0)</f>
        <v>0</v>
      </c>
      <c r="BJ556" s="18" t="s">
        <v>82</v>
      </c>
      <c r="BK556" s="232">
        <f>ROUND(I556*H556,2)</f>
        <v>0</v>
      </c>
      <c r="BL556" s="18" t="s">
        <v>944</v>
      </c>
      <c r="BM556" s="231" t="s">
        <v>954</v>
      </c>
    </row>
    <row r="557" s="2" customFormat="1">
      <c r="A557" s="39"/>
      <c r="B557" s="40"/>
      <c r="C557" s="41"/>
      <c r="D557" s="233" t="s">
        <v>146</v>
      </c>
      <c r="E557" s="41"/>
      <c r="F557" s="234" t="s">
        <v>953</v>
      </c>
      <c r="G557" s="41"/>
      <c r="H557" s="41"/>
      <c r="I557" s="137"/>
      <c r="J557" s="41"/>
      <c r="K557" s="41"/>
      <c r="L557" s="45"/>
      <c r="M557" s="235"/>
      <c r="N557" s="236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146</v>
      </c>
      <c r="AU557" s="18" t="s">
        <v>85</v>
      </c>
    </row>
    <row r="558" s="2" customFormat="1" ht="21.75" customHeight="1">
      <c r="A558" s="39"/>
      <c r="B558" s="40"/>
      <c r="C558" s="220" t="s">
        <v>917</v>
      </c>
      <c r="D558" s="220" t="s">
        <v>140</v>
      </c>
      <c r="E558" s="221" t="s">
        <v>956</v>
      </c>
      <c r="F558" s="222" t="s">
        <v>957</v>
      </c>
      <c r="G558" s="223" t="s">
        <v>943</v>
      </c>
      <c r="H558" s="224">
        <v>1</v>
      </c>
      <c r="I558" s="225"/>
      <c r="J558" s="226">
        <f>ROUND(I558*H558,2)</f>
        <v>0</v>
      </c>
      <c r="K558" s="222" t="s">
        <v>156</v>
      </c>
      <c r="L558" s="45"/>
      <c r="M558" s="227" t="s">
        <v>19</v>
      </c>
      <c r="N558" s="228" t="s">
        <v>45</v>
      </c>
      <c r="O558" s="85"/>
      <c r="P558" s="229">
        <f>O558*H558</f>
        <v>0</v>
      </c>
      <c r="Q558" s="229">
        <v>0</v>
      </c>
      <c r="R558" s="229">
        <f>Q558*H558</f>
        <v>0</v>
      </c>
      <c r="S558" s="229">
        <v>0</v>
      </c>
      <c r="T558" s="230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1" t="s">
        <v>944</v>
      </c>
      <c r="AT558" s="231" t="s">
        <v>140</v>
      </c>
      <c r="AU558" s="231" t="s">
        <v>85</v>
      </c>
      <c r="AY558" s="18" t="s">
        <v>139</v>
      </c>
      <c r="BE558" s="232">
        <f>IF(N558="základní",J558,0)</f>
        <v>0</v>
      </c>
      <c r="BF558" s="232">
        <f>IF(N558="snížená",J558,0)</f>
        <v>0</v>
      </c>
      <c r="BG558" s="232">
        <f>IF(N558="zákl. přenesená",J558,0)</f>
        <v>0</v>
      </c>
      <c r="BH558" s="232">
        <f>IF(N558="sníž. přenesená",J558,0)</f>
        <v>0</v>
      </c>
      <c r="BI558" s="232">
        <f>IF(N558="nulová",J558,0)</f>
        <v>0</v>
      </c>
      <c r="BJ558" s="18" t="s">
        <v>82</v>
      </c>
      <c r="BK558" s="232">
        <f>ROUND(I558*H558,2)</f>
        <v>0</v>
      </c>
      <c r="BL558" s="18" t="s">
        <v>944</v>
      </c>
      <c r="BM558" s="231" t="s">
        <v>958</v>
      </c>
    </row>
    <row r="559" s="2" customFormat="1">
      <c r="A559" s="39"/>
      <c r="B559" s="40"/>
      <c r="C559" s="41"/>
      <c r="D559" s="233" t="s">
        <v>146</v>
      </c>
      <c r="E559" s="41"/>
      <c r="F559" s="234" t="s">
        <v>957</v>
      </c>
      <c r="G559" s="41"/>
      <c r="H559" s="41"/>
      <c r="I559" s="137"/>
      <c r="J559" s="41"/>
      <c r="K559" s="41"/>
      <c r="L559" s="45"/>
      <c r="M559" s="235"/>
      <c r="N559" s="236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146</v>
      </c>
      <c r="AU559" s="18" t="s">
        <v>85</v>
      </c>
    </row>
    <row r="560" s="2" customFormat="1" ht="16.5" customHeight="1">
      <c r="A560" s="39"/>
      <c r="B560" s="40"/>
      <c r="C560" s="220" t="s">
        <v>923</v>
      </c>
      <c r="D560" s="220" t="s">
        <v>140</v>
      </c>
      <c r="E560" s="221" t="s">
        <v>960</v>
      </c>
      <c r="F560" s="222" t="s">
        <v>961</v>
      </c>
      <c r="G560" s="223" t="s">
        <v>943</v>
      </c>
      <c r="H560" s="224">
        <v>1</v>
      </c>
      <c r="I560" s="225"/>
      <c r="J560" s="226">
        <f>ROUND(I560*H560,2)</f>
        <v>0</v>
      </c>
      <c r="K560" s="222" t="s">
        <v>156</v>
      </c>
      <c r="L560" s="45"/>
      <c r="M560" s="227" t="s">
        <v>19</v>
      </c>
      <c r="N560" s="228" t="s">
        <v>45</v>
      </c>
      <c r="O560" s="85"/>
      <c r="P560" s="229">
        <f>O560*H560</f>
        <v>0</v>
      </c>
      <c r="Q560" s="229">
        <v>0</v>
      </c>
      <c r="R560" s="229">
        <f>Q560*H560</f>
        <v>0</v>
      </c>
      <c r="S560" s="229">
        <v>0</v>
      </c>
      <c r="T560" s="230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1" t="s">
        <v>944</v>
      </c>
      <c r="AT560" s="231" t="s">
        <v>140</v>
      </c>
      <c r="AU560" s="231" t="s">
        <v>85</v>
      </c>
      <c r="AY560" s="18" t="s">
        <v>139</v>
      </c>
      <c r="BE560" s="232">
        <f>IF(N560="základní",J560,0)</f>
        <v>0</v>
      </c>
      <c r="BF560" s="232">
        <f>IF(N560="snížená",J560,0)</f>
        <v>0</v>
      </c>
      <c r="BG560" s="232">
        <f>IF(N560="zákl. přenesená",J560,0)</f>
        <v>0</v>
      </c>
      <c r="BH560" s="232">
        <f>IF(N560="sníž. přenesená",J560,0)</f>
        <v>0</v>
      </c>
      <c r="BI560" s="232">
        <f>IF(N560="nulová",J560,0)</f>
        <v>0</v>
      </c>
      <c r="BJ560" s="18" t="s">
        <v>82</v>
      </c>
      <c r="BK560" s="232">
        <f>ROUND(I560*H560,2)</f>
        <v>0</v>
      </c>
      <c r="BL560" s="18" t="s">
        <v>944</v>
      </c>
      <c r="BM560" s="231" t="s">
        <v>962</v>
      </c>
    </row>
    <row r="561" s="2" customFormat="1">
      <c r="A561" s="39"/>
      <c r="B561" s="40"/>
      <c r="C561" s="41"/>
      <c r="D561" s="233" t="s">
        <v>146</v>
      </c>
      <c r="E561" s="41"/>
      <c r="F561" s="234" t="s">
        <v>961</v>
      </c>
      <c r="G561" s="41"/>
      <c r="H561" s="41"/>
      <c r="I561" s="137"/>
      <c r="J561" s="41"/>
      <c r="K561" s="41"/>
      <c r="L561" s="45"/>
      <c r="M561" s="235"/>
      <c r="N561" s="236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146</v>
      </c>
      <c r="AU561" s="18" t="s">
        <v>85</v>
      </c>
    </row>
    <row r="562" s="2" customFormat="1" ht="16.5" customHeight="1">
      <c r="A562" s="39"/>
      <c r="B562" s="40"/>
      <c r="C562" s="220" t="s">
        <v>931</v>
      </c>
      <c r="D562" s="220" t="s">
        <v>140</v>
      </c>
      <c r="E562" s="221" t="s">
        <v>964</v>
      </c>
      <c r="F562" s="222" t="s">
        <v>965</v>
      </c>
      <c r="G562" s="223" t="s">
        <v>943</v>
      </c>
      <c r="H562" s="224">
        <v>1</v>
      </c>
      <c r="I562" s="225"/>
      <c r="J562" s="226">
        <f>ROUND(I562*H562,2)</f>
        <v>0</v>
      </c>
      <c r="K562" s="222" t="s">
        <v>156</v>
      </c>
      <c r="L562" s="45"/>
      <c r="M562" s="227" t="s">
        <v>19</v>
      </c>
      <c r="N562" s="228" t="s">
        <v>45</v>
      </c>
      <c r="O562" s="85"/>
      <c r="P562" s="229">
        <f>O562*H562</f>
        <v>0</v>
      </c>
      <c r="Q562" s="229">
        <v>0</v>
      </c>
      <c r="R562" s="229">
        <f>Q562*H562</f>
        <v>0</v>
      </c>
      <c r="S562" s="229">
        <v>0</v>
      </c>
      <c r="T562" s="230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1" t="s">
        <v>944</v>
      </c>
      <c r="AT562" s="231" t="s">
        <v>140</v>
      </c>
      <c r="AU562" s="231" t="s">
        <v>85</v>
      </c>
      <c r="AY562" s="18" t="s">
        <v>139</v>
      </c>
      <c r="BE562" s="232">
        <f>IF(N562="základní",J562,0)</f>
        <v>0</v>
      </c>
      <c r="BF562" s="232">
        <f>IF(N562="snížená",J562,0)</f>
        <v>0</v>
      </c>
      <c r="BG562" s="232">
        <f>IF(N562="zákl. přenesená",J562,0)</f>
        <v>0</v>
      </c>
      <c r="BH562" s="232">
        <f>IF(N562="sníž. přenesená",J562,0)</f>
        <v>0</v>
      </c>
      <c r="BI562" s="232">
        <f>IF(N562="nulová",J562,0)</f>
        <v>0</v>
      </c>
      <c r="BJ562" s="18" t="s">
        <v>82</v>
      </c>
      <c r="BK562" s="232">
        <f>ROUND(I562*H562,2)</f>
        <v>0</v>
      </c>
      <c r="BL562" s="18" t="s">
        <v>944</v>
      </c>
      <c r="BM562" s="231" t="s">
        <v>966</v>
      </c>
    </row>
    <row r="563" s="2" customFormat="1">
      <c r="A563" s="39"/>
      <c r="B563" s="40"/>
      <c r="C563" s="41"/>
      <c r="D563" s="233" t="s">
        <v>146</v>
      </c>
      <c r="E563" s="41"/>
      <c r="F563" s="234" t="s">
        <v>965</v>
      </c>
      <c r="G563" s="41"/>
      <c r="H563" s="41"/>
      <c r="I563" s="137"/>
      <c r="J563" s="41"/>
      <c r="K563" s="41"/>
      <c r="L563" s="45"/>
      <c r="M563" s="235"/>
      <c r="N563" s="236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146</v>
      </c>
      <c r="AU563" s="18" t="s">
        <v>85</v>
      </c>
    </row>
    <row r="564" s="12" customFormat="1" ht="22.8" customHeight="1">
      <c r="A564" s="12"/>
      <c r="B564" s="206"/>
      <c r="C564" s="207"/>
      <c r="D564" s="208" t="s">
        <v>73</v>
      </c>
      <c r="E564" s="248" t="s">
        <v>967</v>
      </c>
      <c r="F564" s="248" t="s">
        <v>968</v>
      </c>
      <c r="G564" s="207"/>
      <c r="H564" s="207"/>
      <c r="I564" s="210"/>
      <c r="J564" s="249">
        <f>BK564</f>
        <v>0</v>
      </c>
      <c r="K564" s="207"/>
      <c r="L564" s="212"/>
      <c r="M564" s="213"/>
      <c r="N564" s="214"/>
      <c r="O564" s="214"/>
      <c r="P564" s="215">
        <f>SUM(P565:P566)</f>
        <v>0</v>
      </c>
      <c r="Q564" s="214"/>
      <c r="R564" s="215">
        <f>SUM(R565:R566)</f>
        <v>0</v>
      </c>
      <c r="S564" s="214"/>
      <c r="T564" s="216">
        <f>SUM(T565:T566)</f>
        <v>0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17" t="s">
        <v>171</v>
      </c>
      <c r="AT564" s="218" t="s">
        <v>73</v>
      </c>
      <c r="AU564" s="218" t="s">
        <v>82</v>
      </c>
      <c r="AY564" s="217" t="s">
        <v>139</v>
      </c>
      <c r="BK564" s="219">
        <f>SUM(BK565:BK566)</f>
        <v>0</v>
      </c>
    </row>
    <row r="565" s="2" customFormat="1" ht="16.5" customHeight="1">
      <c r="A565" s="39"/>
      <c r="B565" s="40"/>
      <c r="C565" s="220" t="s">
        <v>940</v>
      </c>
      <c r="D565" s="220" t="s">
        <v>140</v>
      </c>
      <c r="E565" s="221" t="s">
        <v>970</v>
      </c>
      <c r="F565" s="222" t="s">
        <v>971</v>
      </c>
      <c r="G565" s="223" t="s">
        <v>943</v>
      </c>
      <c r="H565" s="224">
        <v>1</v>
      </c>
      <c r="I565" s="225"/>
      <c r="J565" s="226">
        <f>ROUND(I565*H565,2)</f>
        <v>0</v>
      </c>
      <c r="K565" s="222" t="s">
        <v>156</v>
      </c>
      <c r="L565" s="45"/>
      <c r="M565" s="227" t="s">
        <v>19</v>
      </c>
      <c r="N565" s="228" t="s">
        <v>45</v>
      </c>
      <c r="O565" s="85"/>
      <c r="P565" s="229">
        <f>O565*H565</f>
        <v>0</v>
      </c>
      <c r="Q565" s="229">
        <v>0</v>
      </c>
      <c r="R565" s="229">
        <f>Q565*H565</f>
        <v>0</v>
      </c>
      <c r="S565" s="229">
        <v>0</v>
      </c>
      <c r="T565" s="230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1" t="s">
        <v>944</v>
      </c>
      <c r="AT565" s="231" t="s">
        <v>140</v>
      </c>
      <c r="AU565" s="231" t="s">
        <v>85</v>
      </c>
      <c r="AY565" s="18" t="s">
        <v>139</v>
      </c>
      <c r="BE565" s="232">
        <f>IF(N565="základní",J565,0)</f>
        <v>0</v>
      </c>
      <c r="BF565" s="232">
        <f>IF(N565="snížená",J565,0)</f>
        <v>0</v>
      </c>
      <c r="BG565" s="232">
        <f>IF(N565="zákl. přenesená",J565,0)</f>
        <v>0</v>
      </c>
      <c r="BH565" s="232">
        <f>IF(N565="sníž. přenesená",J565,0)</f>
        <v>0</v>
      </c>
      <c r="BI565" s="232">
        <f>IF(N565="nulová",J565,0)</f>
        <v>0</v>
      </c>
      <c r="BJ565" s="18" t="s">
        <v>82</v>
      </c>
      <c r="BK565" s="232">
        <f>ROUND(I565*H565,2)</f>
        <v>0</v>
      </c>
      <c r="BL565" s="18" t="s">
        <v>944</v>
      </c>
      <c r="BM565" s="231" t="s">
        <v>1158</v>
      </c>
    </row>
    <row r="566" s="2" customFormat="1">
      <c r="A566" s="39"/>
      <c r="B566" s="40"/>
      <c r="C566" s="41"/>
      <c r="D566" s="233" t="s">
        <v>146</v>
      </c>
      <c r="E566" s="41"/>
      <c r="F566" s="234" t="s">
        <v>973</v>
      </c>
      <c r="G566" s="41"/>
      <c r="H566" s="41"/>
      <c r="I566" s="137"/>
      <c r="J566" s="41"/>
      <c r="K566" s="41"/>
      <c r="L566" s="45"/>
      <c r="M566" s="272"/>
      <c r="N566" s="273"/>
      <c r="O566" s="274"/>
      <c r="P566" s="274"/>
      <c r="Q566" s="274"/>
      <c r="R566" s="274"/>
      <c r="S566" s="274"/>
      <c r="T566" s="275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146</v>
      </c>
      <c r="AU566" s="18" t="s">
        <v>85</v>
      </c>
    </row>
    <row r="567" s="2" customFormat="1" ht="6.96" customHeight="1">
      <c r="A567" s="39"/>
      <c r="B567" s="60"/>
      <c r="C567" s="61"/>
      <c r="D567" s="61"/>
      <c r="E567" s="61"/>
      <c r="F567" s="61"/>
      <c r="G567" s="61"/>
      <c r="H567" s="61"/>
      <c r="I567" s="170"/>
      <c r="J567" s="61"/>
      <c r="K567" s="61"/>
      <c r="L567" s="45"/>
      <c r="M567" s="39"/>
      <c r="O567" s="39"/>
      <c r="P567" s="39"/>
      <c r="Q567" s="39"/>
      <c r="R567" s="39"/>
      <c r="S567" s="39"/>
      <c r="T567" s="39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</row>
  </sheetData>
  <sheetProtection sheet="1" autoFilter="0" formatColumns="0" formatRows="0" objects="1" scenarios="1" spinCount="100000" saltValue="j1xdOROj4NtuisIpt2mkjEdsKN3zowx5UpLsGQpfjKx4s80fW5DCAxa1xWV81YGpJ5ct+FDIaTEzolewJEbjXw==" hashValue="owCTMlpbgfVxWd6xRKunZgIAPEJETyD2wkbOcDE06jVKRtfSBVboNwyhGkSlAdctVlHG2Hm/bDIZfRC4q5tASA==" algorithmName="SHA-512" password="CC35"/>
  <autoFilter ref="C92:K566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85</v>
      </c>
    </row>
    <row r="4" s="1" customFormat="1" ht="24.96" customHeight="1">
      <c r="B4" s="21"/>
      <c r="D4" s="133" t="s">
        <v>98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Preference veřejné dopravy města Třebíč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99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1159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84</v>
      </c>
      <c r="G11" s="39"/>
      <c r="H11" s="39"/>
      <c r="I11" s="141" t="s">
        <v>20</v>
      </c>
      <c r="J11" s="140" t="s">
        <v>101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25. 5. 2021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21.84" customHeight="1">
      <c r="A13" s="39"/>
      <c r="B13" s="45"/>
      <c r="C13" s="39"/>
      <c r="D13" s="143" t="s">
        <v>102</v>
      </c>
      <c r="E13" s="39"/>
      <c r="F13" s="144" t="s">
        <v>103</v>
      </c>
      <c r="G13" s="39"/>
      <c r="H13" s="39"/>
      <c r="I13" s="145" t="s">
        <v>104</v>
      </c>
      <c r="J13" s="144" t="s">
        <v>105</v>
      </c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27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22</v>
      </c>
      <c r="F15" s="39"/>
      <c r="G15" s="39"/>
      <c r="H15" s="39"/>
      <c r="I15" s="141" t="s">
        <v>28</v>
      </c>
      <c r="J15" s="140" t="s">
        <v>29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30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32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33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35</v>
      </c>
      <c r="E23" s="39"/>
      <c r="F23" s="39"/>
      <c r="G23" s="39"/>
      <c r="H23" s="39"/>
      <c r="I23" s="141" t="s">
        <v>26</v>
      </c>
      <c r="J23" s="140" t="s">
        <v>36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37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38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83.25" customHeight="1">
      <c r="A27" s="146"/>
      <c r="B27" s="147"/>
      <c r="C27" s="146"/>
      <c r="D27" s="146"/>
      <c r="E27" s="148" t="s">
        <v>39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2"/>
      <c r="J29" s="151"/>
      <c r="K29" s="151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40</v>
      </c>
      <c r="E30" s="39"/>
      <c r="F30" s="39"/>
      <c r="G30" s="39"/>
      <c r="H30" s="39"/>
      <c r="I30" s="137"/>
      <c r="J30" s="154">
        <f>ROUND(J93,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2"/>
      <c r="J31" s="151"/>
      <c r="K31" s="151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42</v>
      </c>
      <c r="G32" s="39"/>
      <c r="H32" s="39"/>
      <c r="I32" s="156" t="s">
        <v>41</v>
      </c>
      <c r="J32" s="155" t="s">
        <v>43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44</v>
      </c>
      <c r="E33" s="135" t="s">
        <v>45</v>
      </c>
      <c r="F33" s="158">
        <f>ROUND((SUM(BE93:BE592)),  2)</f>
        <v>0</v>
      </c>
      <c r="G33" s="39"/>
      <c r="H33" s="39"/>
      <c r="I33" s="159">
        <v>0.20999999999999999</v>
      </c>
      <c r="J33" s="158">
        <f>ROUND(((SUM(BE93:BE592))*I33),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46</v>
      </c>
      <c r="F34" s="158">
        <f>ROUND((SUM(BF93:BF592)),  2)</f>
        <v>0</v>
      </c>
      <c r="G34" s="39"/>
      <c r="H34" s="39"/>
      <c r="I34" s="159">
        <v>0.14999999999999999</v>
      </c>
      <c r="J34" s="158">
        <f>ROUND(((SUM(BF93:BF592))*I34),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47</v>
      </c>
      <c r="F35" s="158">
        <f>ROUND((SUM(BG93:BG592)),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48</v>
      </c>
      <c r="F36" s="158">
        <f>ROUND((SUM(BH93:BH592)),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49</v>
      </c>
      <c r="F37" s="158">
        <f>ROUND((SUM(BI93:BI592)),  2)</f>
        <v>0</v>
      </c>
      <c r="G37" s="39"/>
      <c r="H37" s="39"/>
      <c r="I37" s="159">
        <v>0</v>
      </c>
      <c r="J37" s="158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50</v>
      </c>
      <c r="E39" s="162"/>
      <c r="F39" s="162"/>
      <c r="G39" s="163" t="s">
        <v>51</v>
      </c>
      <c r="H39" s="164" t="s">
        <v>52</v>
      </c>
      <c r="I39" s="165"/>
      <c r="J39" s="166">
        <f>SUM(J30:J37)</f>
        <v>0</v>
      </c>
      <c r="K39" s="167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4" t="str">
        <f>E7</f>
        <v>Preference veřejné dopravy města Třebíč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E1.b - Komenského nám. - JIH - KAM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Město Třebíč</v>
      </c>
      <c r="G52" s="41"/>
      <c r="H52" s="41"/>
      <c r="I52" s="141" t="s">
        <v>23</v>
      </c>
      <c r="J52" s="73" t="str">
        <f>IF(J12="","",J12)</f>
        <v>25. 5. 2021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Třebíč</v>
      </c>
      <c r="G54" s="41"/>
      <c r="H54" s="41"/>
      <c r="I54" s="141" t="s">
        <v>32</v>
      </c>
      <c r="J54" s="37" t="str">
        <f>E21</f>
        <v>Ing. Karel Tomek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141" t="s">
        <v>35</v>
      </c>
      <c r="J55" s="37" t="str">
        <f>E24</f>
        <v>Ivalú Macarena Ávila Herrera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5" t="s">
        <v>107</v>
      </c>
      <c r="D57" s="176"/>
      <c r="E57" s="176"/>
      <c r="F57" s="176"/>
      <c r="G57" s="176"/>
      <c r="H57" s="176"/>
      <c r="I57" s="177"/>
      <c r="J57" s="178" t="s">
        <v>108</v>
      </c>
      <c r="K57" s="176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9" t="s">
        <v>72</v>
      </c>
      <c r="D59" s="41"/>
      <c r="E59" s="41"/>
      <c r="F59" s="41"/>
      <c r="G59" s="41"/>
      <c r="H59" s="41"/>
      <c r="I59" s="137"/>
      <c r="J59" s="103">
        <f>J93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80"/>
      <c r="C60" s="181"/>
      <c r="D60" s="182" t="s">
        <v>110</v>
      </c>
      <c r="E60" s="183"/>
      <c r="F60" s="183"/>
      <c r="G60" s="183"/>
      <c r="H60" s="183"/>
      <c r="I60" s="184"/>
      <c r="J60" s="185">
        <f>J94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80"/>
      <c r="C61" s="181"/>
      <c r="D61" s="182" t="s">
        <v>111</v>
      </c>
      <c r="E61" s="183"/>
      <c r="F61" s="183"/>
      <c r="G61" s="183"/>
      <c r="H61" s="183"/>
      <c r="I61" s="184"/>
      <c r="J61" s="185">
        <f>J101</f>
        <v>0</v>
      </c>
      <c r="K61" s="181"/>
      <c r="L61" s="186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87"/>
      <c r="C62" s="188"/>
      <c r="D62" s="189" t="s">
        <v>112</v>
      </c>
      <c r="E62" s="190"/>
      <c r="F62" s="190"/>
      <c r="G62" s="190"/>
      <c r="H62" s="190"/>
      <c r="I62" s="191"/>
      <c r="J62" s="192">
        <f>J102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113</v>
      </c>
      <c r="E63" s="190"/>
      <c r="F63" s="190"/>
      <c r="G63" s="190"/>
      <c r="H63" s="190"/>
      <c r="I63" s="191"/>
      <c r="J63" s="192">
        <f>J117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80"/>
      <c r="C64" s="181"/>
      <c r="D64" s="182" t="s">
        <v>114</v>
      </c>
      <c r="E64" s="183"/>
      <c r="F64" s="183"/>
      <c r="G64" s="183"/>
      <c r="H64" s="183"/>
      <c r="I64" s="184"/>
      <c r="J64" s="185">
        <f>J144</f>
        <v>0</v>
      </c>
      <c r="K64" s="181"/>
      <c r="L64" s="18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7"/>
      <c r="C65" s="188"/>
      <c r="D65" s="189" t="s">
        <v>115</v>
      </c>
      <c r="E65" s="190"/>
      <c r="F65" s="190"/>
      <c r="G65" s="190"/>
      <c r="H65" s="190"/>
      <c r="I65" s="191"/>
      <c r="J65" s="192">
        <f>J145</f>
        <v>0</v>
      </c>
      <c r="K65" s="188"/>
      <c r="L65" s="19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7"/>
      <c r="C66" s="188"/>
      <c r="D66" s="189" t="s">
        <v>116</v>
      </c>
      <c r="E66" s="190"/>
      <c r="F66" s="190"/>
      <c r="G66" s="190"/>
      <c r="H66" s="190"/>
      <c r="I66" s="191"/>
      <c r="J66" s="192">
        <f>J214</f>
        <v>0</v>
      </c>
      <c r="K66" s="188"/>
      <c r="L66" s="19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7"/>
      <c r="C67" s="188"/>
      <c r="D67" s="189" t="s">
        <v>117</v>
      </c>
      <c r="E67" s="190"/>
      <c r="F67" s="190"/>
      <c r="G67" s="190"/>
      <c r="H67" s="190"/>
      <c r="I67" s="191"/>
      <c r="J67" s="192">
        <f>J396</f>
        <v>0</v>
      </c>
      <c r="K67" s="188"/>
      <c r="L67" s="19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80"/>
      <c r="C68" s="181"/>
      <c r="D68" s="182" t="s">
        <v>118</v>
      </c>
      <c r="E68" s="183"/>
      <c r="F68" s="183"/>
      <c r="G68" s="183"/>
      <c r="H68" s="183"/>
      <c r="I68" s="184"/>
      <c r="J68" s="185">
        <f>J516</f>
        <v>0</v>
      </c>
      <c r="K68" s="181"/>
      <c r="L68" s="186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7"/>
      <c r="C69" s="188"/>
      <c r="D69" s="189" t="s">
        <v>119</v>
      </c>
      <c r="E69" s="190"/>
      <c r="F69" s="190"/>
      <c r="G69" s="190"/>
      <c r="H69" s="190"/>
      <c r="I69" s="191"/>
      <c r="J69" s="192">
        <f>J543</f>
        <v>0</v>
      </c>
      <c r="K69" s="188"/>
      <c r="L69" s="19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80"/>
      <c r="C70" s="181"/>
      <c r="D70" s="182" t="s">
        <v>120</v>
      </c>
      <c r="E70" s="183"/>
      <c r="F70" s="183"/>
      <c r="G70" s="183"/>
      <c r="H70" s="183"/>
      <c r="I70" s="184"/>
      <c r="J70" s="185">
        <f>J553</f>
        <v>0</v>
      </c>
      <c r="K70" s="181"/>
      <c r="L70" s="186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80"/>
      <c r="C71" s="181"/>
      <c r="D71" s="182" t="s">
        <v>121</v>
      </c>
      <c r="E71" s="183"/>
      <c r="F71" s="183"/>
      <c r="G71" s="183"/>
      <c r="H71" s="183"/>
      <c r="I71" s="184"/>
      <c r="J71" s="185">
        <f>J576</f>
        <v>0</v>
      </c>
      <c r="K71" s="181"/>
      <c r="L71" s="186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7"/>
      <c r="C72" s="188"/>
      <c r="D72" s="189" t="s">
        <v>122</v>
      </c>
      <c r="E72" s="190"/>
      <c r="F72" s="190"/>
      <c r="G72" s="190"/>
      <c r="H72" s="190"/>
      <c r="I72" s="191"/>
      <c r="J72" s="192">
        <f>J577</f>
        <v>0</v>
      </c>
      <c r="K72" s="188"/>
      <c r="L72" s="19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7"/>
      <c r="C73" s="188"/>
      <c r="D73" s="189" t="s">
        <v>123</v>
      </c>
      <c r="E73" s="190"/>
      <c r="F73" s="190"/>
      <c r="G73" s="190"/>
      <c r="H73" s="190"/>
      <c r="I73" s="191"/>
      <c r="J73" s="192">
        <f>J590</f>
        <v>0</v>
      </c>
      <c r="K73" s="188"/>
      <c r="L73" s="19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170"/>
      <c r="J75" s="61"/>
      <c r="K75" s="6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173"/>
      <c r="J79" s="63"/>
      <c r="K79" s="63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124</v>
      </c>
      <c r="D80" s="41"/>
      <c r="E80" s="41"/>
      <c r="F80" s="41"/>
      <c r="G80" s="41"/>
      <c r="H80" s="41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137"/>
      <c r="J82" s="41"/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4" t="str">
        <f>E7</f>
        <v>Preference veřejné dopravy města Třebíč</v>
      </c>
      <c r="F83" s="33"/>
      <c r="G83" s="33"/>
      <c r="H83" s="33"/>
      <c r="I83" s="137"/>
      <c r="J83" s="41"/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99</v>
      </c>
      <c r="D84" s="41"/>
      <c r="E84" s="41"/>
      <c r="F84" s="41"/>
      <c r="G84" s="41"/>
      <c r="H84" s="41"/>
      <c r="I84" s="137"/>
      <c r="J84" s="41"/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E9</f>
        <v>E1.b - Komenského nám. - JIH - KAM</v>
      </c>
      <c r="F85" s="41"/>
      <c r="G85" s="41"/>
      <c r="H85" s="41"/>
      <c r="I85" s="137"/>
      <c r="J85" s="41"/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137"/>
      <c r="J86" s="41"/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F12</f>
        <v>Město Třebíč</v>
      </c>
      <c r="G87" s="41"/>
      <c r="H87" s="41"/>
      <c r="I87" s="141" t="s">
        <v>23</v>
      </c>
      <c r="J87" s="73" t="str">
        <f>IF(J12="","",J12)</f>
        <v>25. 5. 2021</v>
      </c>
      <c r="K87" s="41"/>
      <c r="L87" s="13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37"/>
      <c r="J88" s="41"/>
      <c r="K88" s="41"/>
      <c r="L88" s="13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E15</f>
        <v>Město Třebíč</v>
      </c>
      <c r="G89" s="41"/>
      <c r="H89" s="41"/>
      <c r="I89" s="141" t="s">
        <v>32</v>
      </c>
      <c r="J89" s="37" t="str">
        <f>E21</f>
        <v>Ing. Karel Tomek</v>
      </c>
      <c r="K89" s="41"/>
      <c r="L89" s="13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5.65" customHeight="1">
      <c r="A90" s="39"/>
      <c r="B90" s="40"/>
      <c r="C90" s="33" t="s">
        <v>30</v>
      </c>
      <c r="D90" s="41"/>
      <c r="E90" s="41"/>
      <c r="F90" s="28" t="str">
        <f>IF(E18="","",E18)</f>
        <v>Vyplň údaj</v>
      </c>
      <c r="G90" s="41"/>
      <c r="H90" s="41"/>
      <c r="I90" s="141" t="s">
        <v>35</v>
      </c>
      <c r="J90" s="37" t="str">
        <f>E24</f>
        <v>Ivalú Macarena Ávila Herrera</v>
      </c>
      <c r="K90" s="41"/>
      <c r="L90" s="13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137"/>
      <c r="J91" s="41"/>
      <c r="K91" s="41"/>
      <c r="L91" s="13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94"/>
      <c r="B92" s="195"/>
      <c r="C92" s="196" t="s">
        <v>125</v>
      </c>
      <c r="D92" s="197" t="s">
        <v>59</v>
      </c>
      <c r="E92" s="197" t="s">
        <v>55</v>
      </c>
      <c r="F92" s="197" t="s">
        <v>56</v>
      </c>
      <c r="G92" s="197" t="s">
        <v>126</v>
      </c>
      <c r="H92" s="197" t="s">
        <v>127</v>
      </c>
      <c r="I92" s="198" t="s">
        <v>128</v>
      </c>
      <c r="J92" s="197" t="s">
        <v>108</v>
      </c>
      <c r="K92" s="199" t="s">
        <v>129</v>
      </c>
      <c r="L92" s="200"/>
      <c r="M92" s="93" t="s">
        <v>19</v>
      </c>
      <c r="N92" s="94" t="s">
        <v>44</v>
      </c>
      <c r="O92" s="94" t="s">
        <v>130</v>
      </c>
      <c r="P92" s="94" t="s">
        <v>131</v>
      </c>
      <c r="Q92" s="94" t="s">
        <v>132</v>
      </c>
      <c r="R92" s="94" t="s">
        <v>133</v>
      </c>
      <c r="S92" s="94" t="s">
        <v>134</v>
      </c>
      <c r="T92" s="95" t="s">
        <v>135</v>
      </c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</row>
    <row r="93" s="2" customFormat="1" ht="22.8" customHeight="1">
      <c r="A93" s="39"/>
      <c r="B93" s="40"/>
      <c r="C93" s="100" t="s">
        <v>136</v>
      </c>
      <c r="D93" s="41"/>
      <c r="E93" s="41"/>
      <c r="F93" s="41"/>
      <c r="G93" s="41"/>
      <c r="H93" s="41"/>
      <c r="I93" s="137"/>
      <c r="J93" s="201">
        <f>BK93</f>
        <v>0</v>
      </c>
      <c r="K93" s="41"/>
      <c r="L93" s="45"/>
      <c r="M93" s="96"/>
      <c r="N93" s="202"/>
      <c r="O93" s="97"/>
      <c r="P93" s="203">
        <f>P94+P101+P144+P516+P553+P576</f>
        <v>0</v>
      </c>
      <c r="Q93" s="97"/>
      <c r="R93" s="203">
        <f>R94+R101+R144+R516+R553+R576</f>
        <v>48.902245570000005</v>
      </c>
      <c r="S93" s="97"/>
      <c r="T93" s="204">
        <f>T94+T101+T144+T516+T553+T576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73</v>
      </c>
      <c r="AU93" s="18" t="s">
        <v>109</v>
      </c>
      <c r="BK93" s="205">
        <f>BK94+BK101+BK144+BK516+BK553+BK576</f>
        <v>0</v>
      </c>
    </row>
    <row r="94" s="12" customFormat="1" ht="25.92" customHeight="1">
      <c r="A94" s="12"/>
      <c r="B94" s="206"/>
      <c r="C94" s="207"/>
      <c r="D94" s="208" t="s">
        <v>73</v>
      </c>
      <c r="E94" s="209" t="s">
        <v>137</v>
      </c>
      <c r="F94" s="209" t="s">
        <v>138</v>
      </c>
      <c r="G94" s="207"/>
      <c r="H94" s="207"/>
      <c r="I94" s="210"/>
      <c r="J94" s="211">
        <f>BK94</f>
        <v>0</v>
      </c>
      <c r="K94" s="207"/>
      <c r="L94" s="212"/>
      <c r="M94" s="213"/>
      <c r="N94" s="214"/>
      <c r="O94" s="214"/>
      <c r="P94" s="215">
        <f>SUM(P95:P100)</f>
        <v>0</v>
      </c>
      <c r="Q94" s="214"/>
      <c r="R94" s="215">
        <f>SUM(R95:R100)</f>
        <v>0.017404999999999997</v>
      </c>
      <c r="S94" s="214"/>
      <c r="T94" s="216">
        <f>SUM(T95:T100)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7" t="s">
        <v>85</v>
      </c>
      <c r="AT94" s="218" t="s">
        <v>73</v>
      </c>
      <c r="AU94" s="218" t="s">
        <v>74</v>
      </c>
      <c r="AY94" s="217" t="s">
        <v>139</v>
      </c>
      <c r="BK94" s="219">
        <f>SUM(BK95:BK100)</f>
        <v>0</v>
      </c>
    </row>
    <row r="95" s="2" customFormat="1" ht="21.75" customHeight="1">
      <c r="A95" s="39"/>
      <c r="B95" s="40"/>
      <c r="C95" s="220" t="s">
        <v>82</v>
      </c>
      <c r="D95" s="220" t="s">
        <v>140</v>
      </c>
      <c r="E95" s="221" t="s">
        <v>141</v>
      </c>
      <c r="F95" s="222" t="s">
        <v>142</v>
      </c>
      <c r="G95" s="223" t="s">
        <v>143</v>
      </c>
      <c r="H95" s="224">
        <v>1.02</v>
      </c>
      <c r="I95" s="225"/>
      <c r="J95" s="226">
        <f>ROUND(I95*H95,2)</f>
        <v>0</v>
      </c>
      <c r="K95" s="222" t="s">
        <v>19</v>
      </c>
      <c r="L95" s="45"/>
      <c r="M95" s="227" t="s">
        <v>19</v>
      </c>
      <c r="N95" s="228" t="s">
        <v>45</v>
      </c>
      <c r="O95" s="85"/>
      <c r="P95" s="229">
        <f>O95*H95</f>
        <v>0</v>
      </c>
      <c r="Q95" s="229">
        <v>0.00025000000000000001</v>
      </c>
      <c r="R95" s="229">
        <f>Q95*H95</f>
        <v>0.00025500000000000002</v>
      </c>
      <c r="S95" s="229">
        <v>0</v>
      </c>
      <c r="T95" s="230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31" t="s">
        <v>144</v>
      </c>
      <c r="AT95" s="231" t="s">
        <v>140</v>
      </c>
      <c r="AU95" s="231" t="s">
        <v>82</v>
      </c>
      <c r="AY95" s="18" t="s">
        <v>139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18" t="s">
        <v>82</v>
      </c>
      <c r="BK95" s="232">
        <f>ROUND(I95*H95,2)</f>
        <v>0</v>
      </c>
      <c r="BL95" s="18" t="s">
        <v>144</v>
      </c>
      <c r="BM95" s="231" t="s">
        <v>145</v>
      </c>
    </row>
    <row r="96" s="2" customFormat="1">
      <c r="A96" s="39"/>
      <c r="B96" s="40"/>
      <c r="C96" s="41"/>
      <c r="D96" s="233" t="s">
        <v>146</v>
      </c>
      <c r="E96" s="41"/>
      <c r="F96" s="234" t="s">
        <v>142</v>
      </c>
      <c r="G96" s="41"/>
      <c r="H96" s="41"/>
      <c r="I96" s="137"/>
      <c r="J96" s="41"/>
      <c r="K96" s="41"/>
      <c r="L96" s="45"/>
      <c r="M96" s="235"/>
      <c r="N96" s="236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146</v>
      </c>
      <c r="AU96" s="18" t="s">
        <v>82</v>
      </c>
    </row>
    <row r="97" s="13" customFormat="1">
      <c r="A97" s="13"/>
      <c r="B97" s="237"/>
      <c r="C97" s="238"/>
      <c r="D97" s="233" t="s">
        <v>147</v>
      </c>
      <c r="E97" s="239" t="s">
        <v>19</v>
      </c>
      <c r="F97" s="240" t="s">
        <v>975</v>
      </c>
      <c r="G97" s="238"/>
      <c r="H97" s="241">
        <v>1.02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7" t="s">
        <v>147</v>
      </c>
      <c r="AU97" s="247" t="s">
        <v>82</v>
      </c>
      <c r="AV97" s="13" t="s">
        <v>85</v>
      </c>
      <c r="AW97" s="13" t="s">
        <v>34</v>
      </c>
      <c r="AX97" s="13" t="s">
        <v>82</v>
      </c>
      <c r="AY97" s="247" t="s">
        <v>139</v>
      </c>
    </row>
    <row r="98" s="2" customFormat="1" ht="16.5" customHeight="1">
      <c r="A98" s="39"/>
      <c r="B98" s="40"/>
      <c r="C98" s="250" t="s">
        <v>85</v>
      </c>
      <c r="D98" s="250" t="s">
        <v>161</v>
      </c>
      <c r="E98" s="251" t="s">
        <v>976</v>
      </c>
      <c r="F98" s="252" t="s">
        <v>977</v>
      </c>
      <c r="G98" s="253" t="s">
        <v>155</v>
      </c>
      <c r="H98" s="254">
        <v>1</v>
      </c>
      <c r="I98" s="255"/>
      <c r="J98" s="256">
        <f>ROUND(I98*H98,2)</f>
        <v>0</v>
      </c>
      <c r="K98" s="252" t="s">
        <v>19</v>
      </c>
      <c r="L98" s="257"/>
      <c r="M98" s="258" t="s">
        <v>19</v>
      </c>
      <c r="N98" s="259" t="s">
        <v>45</v>
      </c>
      <c r="O98" s="85"/>
      <c r="P98" s="229">
        <f>O98*H98</f>
        <v>0</v>
      </c>
      <c r="Q98" s="229">
        <v>0.017149999999999999</v>
      </c>
      <c r="R98" s="229">
        <f>Q98*H98</f>
        <v>0.017149999999999999</v>
      </c>
      <c r="S98" s="229">
        <v>0</v>
      </c>
      <c r="T98" s="230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31" t="s">
        <v>164</v>
      </c>
      <c r="AT98" s="231" t="s">
        <v>161</v>
      </c>
      <c r="AU98" s="231" t="s">
        <v>82</v>
      </c>
      <c r="AY98" s="18" t="s">
        <v>139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18" t="s">
        <v>82</v>
      </c>
      <c r="BK98" s="232">
        <f>ROUND(I98*H98,2)</f>
        <v>0</v>
      </c>
      <c r="BL98" s="18" t="s">
        <v>144</v>
      </c>
      <c r="BM98" s="231" t="s">
        <v>978</v>
      </c>
    </row>
    <row r="99" s="2" customFormat="1">
      <c r="A99" s="39"/>
      <c r="B99" s="40"/>
      <c r="C99" s="41"/>
      <c r="D99" s="233" t="s">
        <v>146</v>
      </c>
      <c r="E99" s="41"/>
      <c r="F99" s="234" t="s">
        <v>977</v>
      </c>
      <c r="G99" s="41"/>
      <c r="H99" s="41"/>
      <c r="I99" s="137"/>
      <c r="J99" s="41"/>
      <c r="K99" s="41"/>
      <c r="L99" s="45"/>
      <c r="M99" s="235"/>
      <c r="N99" s="236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146</v>
      </c>
      <c r="AU99" s="18" t="s">
        <v>82</v>
      </c>
    </row>
    <row r="100" s="13" customFormat="1">
      <c r="A100" s="13"/>
      <c r="B100" s="237"/>
      <c r="C100" s="238"/>
      <c r="D100" s="233" t="s">
        <v>147</v>
      </c>
      <c r="E100" s="239" t="s">
        <v>19</v>
      </c>
      <c r="F100" s="240" t="s">
        <v>82</v>
      </c>
      <c r="G100" s="238"/>
      <c r="H100" s="241">
        <v>1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7" t="s">
        <v>147</v>
      </c>
      <c r="AU100" s="247" t="s">
        <v>82</v>
      </c>
      <c r="AV100" s="13" t="s">
        <v>85</v>
      </c>
      <c r="AW100" s="13" t="s">
        <v>34</v>
      </c>
      <c r="AX100" s="13" t="s">
        <v>82</v>
      </c>
      <c r="AY100" s="247" t="s">
        <v>139</v>
      </c>
    </row>
    <row r="101" s="12" customFormat="1" ht="25.92" customHeight="1">
      <c r="A101" s="12"/>
      <c r="B101" s="206"/>
      <c r="C101" s="207"/>
      <c r="D101" s="208" t="s">
        <v>73</v>
      </c>
      <c r="E101" s="209" t="s">
        <v>149</v>
      </c>
      <c r="F101" s="209" t="s">
        <v>150</v>
      </c>
      <c r="G101" s="207"/>
      <c r="H101" s="207"/>
      <c r="I101" s="210"/>
      <c r="J101" s="211">
        <f>BK101</f>
        <v>0</v>
      </c>
      <c r="K101" s="207"/>
      <c r="L101" s="212"/>
      <c r="M101" s="213"/>
      <c r="N101" s="214"/>
      <c r="O101" s="214"/>
      <c r="P101" s="215">
        <f>P102+P117</f>
        <v>0</v>
      </c>
      <c r="Q101" s="214"/>
      <c r="R101" s="215">
        <f>R102+R117</f>
        <v>0.0019200000000000003</v>
      </c>
      <c r="S101" s="214"/>
      <c r="T101" s="216">
        <f>T102+T117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7" t="s">
        <v>85</v>
      </c>
      <c r="AT101" s="218" t="s">
        <v>73</v>
      </c>
      <c r="AU101" s="218" t="s">
        <v>74</v>
      </c>
      <c r="AY101" s="217" t="s">
        <v>139</v>
      </c>
      <c r="BK101" s="219">
        <f>BK102+BK117</f>
        <v>0</v>
      </c>
    </row>
    <row r="102" s="12" customFormat="1" ht="22.8" customHeight="1">
      <c r="A102" s="12"/>
      <c r="B102" s="206"/>
      <c r="C102" s="207"/>
      <c r="D102" s="208" t="s">
        <v>73</v>
      </c>
      <c r="E102" s="248" t="s">
        <v>151</v>
      </c>
      <c r="F102" s="248" t="s">
        <v>152</v>
      </c>
      <c r="G102" s="207"/>
      <c r="H102" s="207"/>
      <c r="I102" s="210"/>
      <c r="J102" s="249">
        <f>BK102</f>
        <v>0</v>
      </c>
      <c r="K102" s="207"/>
      <c r="L102" s="212"/>
      <c r="M102" s="213"/>
      <c r="N102" s="214"/>
      <c r="O102" s="214"/>
      <c r="P102" s="215">
        <f>SUM(P103:P116)</f>
        <v>0</v>
      </c>
      <c r="Q102" s="214"/>
      <c r="R102" s="215">
        <f>SUM(R103:R116)</f>
        <v>0.00096000000000000002</v>
      </c>
      <c r="S102" s="214"/>
      <c r="T102" s="216">
        <f>SUM(T103:T116)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7" t="s">
        <v>85</v>
      </c>
      <c r="AT102" s="218" t="s">
        <v>73</v>
      </c>
      <c r="AU102" s="218" t="s">
        <v>82</v>
      </c>
      <c r="AY102" s="217" t="s">
        <v>139</v>
      </c>
      <c r="BK102" s="219">
        <f>SUM(BK103:BK116)</f>
        <v>0</v>
      </c>
    </row>
    <row r="103" s="2" customFormat="1" ht="16.5" customHeight="1">
      <c r="A103" s="39"/>
      <c r="B103" s="40"/>
      <c r="C103" s="220" t="s">
        <v>160</v>
      </c>
      <c r="D103" s="220" t="s">
        <v>140</v>
      </c>
      <c r="E103" s="221" t="s">
        <v>153</v>
      </c>
      <c r="F103" s="222" t="s">
        <v>154</v>
      </c>
      <c r="G103" s="223" t="s">
        <v>155</v>
      </c>
      <c r="H103" s="224">
        <v>3</v>
      </c>
      <c r="I103" s="225"/>
      <c r="J103" s="226">
        <f>ROUND(I103*H103,2)</f>
        <v>0</v>
      </c>
      <c r="K103" s="222" t="s">
        <v>156</v>
      </c>
      <c r="L103" s="45"/>
      <c r="M103" s="227" t="s">
        <v>19</v>
      </c>
      <c r="N103" s="228" t="s">
        <v>45</v>
      </c>
      <c r="O103" s="85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31" t="s">
        <v>144</v>
      </c>
      <c r="AT103" s="231" t="s">
        <v>140</v>
      </c>
      <c r="AU103" s="231" t="s">
        <v>85</v>
      </c>
      <c r="AY103" s="18" t="s">
        <v>139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18" t="s">
        <v>82</v>
      </c>
      <c r="BK103" s="232">
        <f>ROUND(I103*H103,2)</f>
        <v>0</v>
      </c>
      <c r="BL103" s="18" t="s">
        <v>144</v>
      </c>
      <c r="BM103" s="231" t="s">
        <v>157</v>
      </c>
    </row>
    <row r="104" s="2" customFormat="1">
      <c r="A104" s="39"/>
      <c r="B104" s="40"/>
      <c r="C104" s="41"/>
      <c r="D104" s="233" t="s">
        <v>146</v>
      </c>
      <c r="E104" s="41"/>
      <c r="F104" s="234" t="s">
        <v>158</v>
      </c>
      <c r="G104" s="41"/>
      <c r="H104" s="41"/>
      <c r="I104" s="137"/>
      <c r="J104" s="41"/>
      <c r="K104" s="41"/>
      <c r="L104" s="45"/>
      <c r="M104" s="235"/>
      <c r="N104" s="236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146</v>
      </c>
      <c r="AU104" s="18" t="s">
        <v>85</v>
      </c>
    </row>
    <row r="105" s="2" customFormat="1" ht="16.5" customHeight="1">
      <c r="A105" s="39"/>
      <c r="B105" s="40"/>
      <c r="C105" s="250" t="s">
        <v>167</v>
      </c>
      <c r="D105" s="250" t="s">
        <v>161</v>
      </c>
      <c r="E105" s="251" t="s">
        <v>162</v>
      </c>
      <c r="F105" s="252" t="s">
        <v>163</v>
      </c>
      <c r="G105" s="253" t="s">
        <v>155</v>
      </c>
      <c r="H105" s="254">
        <v>1</v>
      </c>
      <c r="I105" s="255"/>
      <c r="J105" s="256">
        <f>ROUND(I105*H105,2)</f>
        <v>0</v>
      </c>
      <c r="K105" s="252" t="s">
        <v>156</v>
      </c>
      <c r="L105" s="257"/>
      <c r="M105" s="258" t="s">
        <v>19</v>
      </c>
      <c r="N105" s="259" t="s">
        <v>45</v>
      </c>
      <c r="O105" s="85"/>
      <c r="P105" s="229">
        <f>O105*H105</f>
        <v>0</v>
      </c>
      <c r="Q105" s="229">
        <v>0.00040000000000000002</v>
      </c>
      <c r="R105" s="229">
        <f>Q105*H105</f>
        <v>0.00040000000000000002</v>
      </c>
      <c r="S105" s="229">
        <v>0</v>
      </c>
      <c r="T105" s="230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31" t="s">
        <v>164</v>
      </c>
      <c r="AT105" s="231" t="s">
        <v>161</v>
      </c>
      <c r="AU105" s="231" t="s">
        <v>85</v>
      </c>
      <c r="AY105" s="18" t="s">
        <v>139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18" t="s">
        <v>82</v>
      </c>
      <c r="BK105" s="232">
        <f>ROUND(I105*H105,2)</f>
        <v>0</v>
      </c>
      <c r="BL105" s="18" t="s">
        <v>144</v>
      </c>
      <c r="BM105" s="231" t="s">
        <v>165</v>
      </c>
    </row>
    <row r="106" s="2" customFormat="1">
      <c r="A106" s="39"/>
      <c r="B106" s="40"/>
      <c r="C106" s="41"/>
      <c r="D106" s="233" t="s">
        <v>146</v>
      </c>
      <c r="E106" s="41"/>
      <c r="F106" s="234" t="s">
        <v>163</v>
      </c>
      <c r="G106" s="41"/>
      <c r="H106" s="41"/>
      <c r="I106" s="137"/>
      <c r="J106" s="41"/>
      <c r="K106" s="41"/>
      <c r="L106" s="45"/>
      <c r="M106" s="235"/>
      <c r="N106" s="236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146</v>
      </c>
      <c r="AU106" s="18" t="s">
        <v>85</v>
      </c>
    </row>
    <row r="107" s="13" customFormat="1">
      <c r="A107" s="13"/>
      <c r="B107" s="237"/>
      <c r="C107" s="238"/>
      <c r="D107" s="233" t="s">
        <v>147</v>
      </c>
      <c r="E107" s="239" t="s">
        <v>19</v>
      </c>
      <c r="F107" s="240" t="s">
        <v>1160</v>
      </c>
      <c r="G107" s="238"/>
      <c r="H107" s="241">
        <v>1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7" t="s">
        <v>147</v>
      </c>
      <c r="AU107" s="247" t="s">
        <v>85</v>
      </c>
      <c r="AV107" s="13" t="s">
        <v>85</v>
      </c>
      <c r="AW107" s="13" t="s">
        <v>34</v>
      </c>
      <c r="AX107" s="13" t="s">
        <v>82</v>
      </c>
      <c r="AY107" s="247" t="s">
        <v>139</v>
      </c>
    </row>
    <row r="108" s="2" customFormat="1" ht="16.5" customHeight="1">
      <c r="A108" s="39"/>
      <c r="B108" s="40"/>
      <c r="C108" s="250" t="s">
        <v>171</v>
      </c>
      <c r="D108" s="250" t="s">
        <v>161</v>
      </c>
      <c r="E108" s="251" t="s">
        <v>168</v>
      </c>
      <c r="F108" s="252" t="s">
        <v>169</v>
      </c>
      <c r="G108" s="253" t="s">
        <v>155</v>
      </c>
      <c r="H108" s="254">
        <v>1</v>
      </c>
      <c r="I108" s="255"/>
      <c r="J108" s="256">
        <f>ROUND(I108*H108,2)</f>
        <v>0</v>
      </c>
      <c r="K108" s="252" t="s">
        <v>156</v>
      </c>
      <c r="L108" s="257"/>
      <c r="M108" s="258" t="s">
        <v>19</v>
      </c>
      <c r="N108" s="259" t="s">
        <v>45</v>
      </c>
      <c r="O108" s="85"/>
      <c r="P108" s="229">
        <f>O108*H108</f>
        <v>0</v>
      </c>
      <c r="Q108" s="229">
        <v>0.00040000000000000002</v>
      </c>
      <c r="R108" s="229">
        <f>Q108*H108</f>
        <v>0.00040000000000000002</v>
      </c>
      <c r="S108" s="229">
        <v>0</v>
      </c>
      <c r="T108" s="230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31" t="s">
        <v>164</v>
      </c>
      <c r="AT108" s="231" t="s">
        <v>161</v>
      </c>
      <c r="AU108" s="231" t="s">
        <v>85</v>
      </c>
      <c r="AY108" s="18" t="s">
        <v>139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18" t="s">
        <v>82</v>
      </c>
      <c r="BK108" s="232">
        <f>ROUND(I108*H108,2)</f>
        <v>0</v>
      </c>
      <c r="BL108" s="18" t="s">
        <v>144</v>
      </c>
      <c r="BM108" s="231" t="s">
        <v>170</v>
      </c>
    </row>
    <row r="109" s="2" customFormat="1">
      <c r="A109" s="39"/>
      <c r="B109" s="40"/>
      <c r="C109" s="41"/>
      <c r="D109" s="233" t="s">
        <v>146</v>
      </c>
      <c r="E109" s="41"/>
      <c r="F109" s="234" t="s">
        <v>169</v>
      </c>
      <c r="G109" s="41"/>
      <c r="H109" s="41"/>
      <c r="I109" s="137"/>
      <c r="J109" s="41"/>
      <c r="K109" s="41"/>
      <c r="L109" s="45"/>
      <c r="M109" s="235"/>
      <c r="N109" s="236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146</v>
      </c>
      <c r="AU109" s="18" t="s">
        <v>85</v>
      </c>
    </row>
    <row r="110" s="13" customFormat="1">
      <c r="A110" s="13"/>
      <c r="B110" s="237"/>
      <c r="C110" s="238"/>
      <c r="D110" s="233" t="s">
        <v>147</v>
      </c>
      <c r="E110" s="239" t="s">
        <v>19</v>
      </c>
      <c r="F110" s="240" t="s">
        <v>1160</v>
      </c>
      <c r="G110" s="238"/>
      <c r="H110" s="241">
        <v>1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147</v>
      </c>
      <c r="AU110" s="247" t="s">
        <v>85</v>
      </c>
      <c r="AV110" s="13" t="s">
        <v>85</v>
      </c>
      <c r="AW110" s="13" t="s">
        <v>34</v>
      </c>
      <c r="AX110" s="13" t="s">
        <v>82</v>
      </c>
      <c r="AY110" s="247" t="s">
        <v>139</v>
      </c>
    </row>
    <row r="111" s="2" customFormat="1" ht="16.5" customHeight="1">
      <c r="A111" s="39"/>
      <c r="B111" s="40"/>
      <c r="C111" s="250" t="s">
        <v>177</v>
      </c>
      <c r="D111" s="250" t="s">
        <v>161</v>
      </c>
      <c r="E111" s="251" t="s">
        <v>172</v>
      </c>
      <c r="F111" s="252" t="s">
        <v>173</v>
      </c>
      <c r="G111" s="253" t="s">
        <v>155</v>
      </c>
      <c r="H111" s="254">
        <v>1</v>
      </c>
      <c r="I111" s="255"/>
      <c r="J111" s="256">
        <f>ROUND(I111*H111,2)</f>
        <v>0</v>
      </c>
      <c r="K111" s="252" t="s">
        <v>156</v>
      </c>
      <c r="L111" s="257"/>
      <c r="M111" s="258" t="s">
        <v>19</v>
      </c>
      <c r="N111" s="259" t="s">
        <v>45</v>
      </c>
      <c r="O111" s="85"/>
      <c r="P111" s="229">
        <f>O111*H111</f>
        <v>0</v>
      </c>
      <c r="Q111" s="229">
        <v>0.00016000000000000001</v>
      </c>
      <c r="R111" s="229">
        <f>Q111*H111</f>
        <v>0.00016000000000000001</v>
      </c>
      <c r="S111" s="229">
        <v>0</v>
      </c>
      <c r="T111" s="230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31" t="s">
        <v>164</v>
      </c>
      <c r="AT111" s="231" t="s">
        <v>161</v>
      </c>
      <c r="AU111" s="231" t="s">
        <v>85</v>
      </c>
      <c r="AY111" s="18" t="s">
        <v>139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18" t="s">
        <v>82</v>
      </c>
      <c r="BK111" s="232">
        <f>ROUND(I111*H111,2)</f>
        <v>0</v>
      </c>
      <c r="BL111" s="18" t="s">
        <v>144</v>
      </c>
      <c r="BM111" s="231" t="s">
        <v>174</v>
      </c>
    </row>
    <row r="112" s="2" customFormat="1">
      <c r="A112" s="39"/>
      <c r="B112" s="40"/>
      <c r="C112" s="41"/>
      <c r="D112" s="233" t="s">
        <v>146</v>
      </c>
      <c r="E112" s="41"/>
      <c r="F112" s="234" t="s">
        <v>173</v>
      </c>
      <c r="G112" s="41"/>
      <c r="H112" s="41"/>
      <c r="I112" s="137"/>
      <c r="J112" s="41"/>
      <c r="K112" s="41"/>
      <c r="L112" s="45"/>
      <c r="M112" s="235"/>
      <c r="N112" s="236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146</v>
      </c>
      <c r="AU112" s="18" t="s">
        <v>85</v>
      </c>
    </row>
    <row r="113" s="13" customFormat="1">
      <c r="A113" s="13"/>
      <c r="B113" s="237"/>
      <c r="C113" s="238"/>
      <c r="D113" s="233" t="s">
        <v>147</v>
      </c>
      <c r="E113" s="239" t="s">
        <v>19</v>
      </c>
      <c r="F113" s="240" t="s">
        <v>1160</v>
      </c>
      <c r="G113" s="238"/>
      <c r="H113" s="241">
        <v>1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7" t="s">
        <v>147</v>
      </c>
      <c r="AU113" s="247" t="s">
        <v>85</v>
      </c>
      <c r="AV113" s="13" t="s">
        <v>85</v>
      </c>
      <c r="AW113" s="13" t="s">
        <v>34</v>
      </c>
      <c r="AX113" s="13" t="s">
        <v>82</v>
      </c>
      <c r="AY113" s="247" t="s">
        <v>139</v>
      </c>
    </row>
    <row r="114" s="2" customFormat="1" ht="21.75" customHeight="1">
      <c r="A114" s="39"/>
      <c r="B114" s="40"/>
      <c r="C114" s="220" t="s">
        <v>185</v>
      </c>
      <c r="D114" s="220" t="s">
        <v>140</v>
      </c>
      <c r="E114" s="221" t="s">
        <v>980</v>
      </c>
      <c r="F114" s="222" t="s">
        <v>981</v>
      </c>
      <c r="G114" s="223" t="s">
        <v>155</v>
      </c>
      <c r="H114" s="224">
        <v>1</v>
      </c>
      <c r="I114" s="225"/>
      <c r="J114" s="226">
        <f>ROUND(I114*H114,2)</f>
        <v>0</v>
      </c>
      <c r="K114" s="222" t="s">
        <v>156</v>
      </c>
      <c r="L114" s="45"/>
      <c r="M114" s="227" t="s">
        <v>19</v>
      </c>
      <c r="N114" s="228" t="s">
        <v>45</v>
      </c>
      <c r="O114" s="85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31" t="s">
        <v>144</v>
      </c>
      <c r="AT114" s="231" t="s">
        <v>140</v>
      </c>
      <c r="AU114" s="231" t="s">
        <v>85</v>
      </c>
      <c r="AY114" s="18" t="s">
        <v>139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18" t="s">
        <v>82</v>
      </c>
      <c r="BK114" s="232">
        <f>ROUND(I114*H114,2)</f>
        <v>0</v>
      </c>
      <c r="BL114" s="18" t="s">
        <v>144</v>
      </c>
      <c r="BM114" s="231" t="s">
        <v>982</v>
      </c>
    </row>
    <row r="115" s="2" customFormat="1">
      <c r="A115" s="39"/>
      <c r="B115" s="40"/>
      <c r="C115" s="41"/>
      <c r="D115" s="233" t="s">
        <v>146</v>
      </c>
      <c r="E115" s="41"/>
      <c r="F115" s="234" t="s">
        <v>983</v>
      </c>
      <c r="G115" s="41"/>
      <c r="H115" s="41"/>
      <c r="I115" s="137"/>
      <c r="J115" s="41"/>
      <c r="K115" s="41"/>
      <c r="L115" s="45"/>
      <c r="M115" s="235"/>
      <c r="N115" s="236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146</v>
      </c>
      <c r="AU115" s="18" t="s">
        <v>85</v>
      </c>
    </row>
    <row r="116" s="13" customFormat="1">
      <c r="A116" s="13"/>
      <c r="B116" s="237"/>
      <c r="C116" s="238"/>
      <c r="D116" s="233" t="s">
        <v>147</v>
      </c>
      <c r="E116" s="239" t="s">
        <v>19</v>
      </c>
      <c r="F116" s="240" t="s">
        <v>1161</v>
      </c>
      <c r="G116" s="238"/>
      <c r="H116" s="241">
        <v>1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147</v>
      </c>
      <c r="AU116" s="247" t="s">
        <v>85</v>
      </c>
      <c r="AV116" s="13" t="s">
        <v>85</v>
      </c>
      <c r="AW116" s="13" t="s">
        <v>34</v>
      </c>
      <c r="AX116" s="13" t="s">
        <v>82</v>
      </c>
      <c r="AY116" s="247" t="s">
        <v>139</v>
      </c>
    </row>
    <row r="117" s="12" customFormat="1" ht="22.8" customHeight="1">
      <c r="A117" s="12"/>
      <c r="B117" s="206"/>
      <c r="C117" s="207"/>
      <c r="D117" s="208" t="s">
        <v>73</v>
      </c>
      <c r="E117" s="248" t="s">
        <v>175</v>
      </c>
      <c r="F117" s="248" t="s">
        <v>176</v>
      </c>
      <c r="G117" s="207"/>
      <c r="H117" s="207"/>
      <c r="I117" s="210"/>
      <c r="J117" s="249">
        <f>BK117</f>
        <v>0</v>
      </c>
      <c r="K117" s="207"/>
      <c r="L117" s="212"/>
      <c r="M117" s="213"/>
      <c r="N117" s="214"/>
      <c r="O117" s="214"/>
      <c r="P117" s="215">
        <f>SUM(P118:P143)</f>
        <v>0</v>
      </c>
      <c r="Q117" s="214"/>
      <c r="R117" s="215">
        <f>SUM(R118:R143)</f>
        <v>0.00096000000000000013</v>
      </c>
      <c r="S117" s="214"/>
      <c r="T117" s="216">
        <f>SUM(T118:T143)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17" t="s">
        <v>85</v>
      </c>
      <c r="AT117" s="218" t="s">
        <v>73</v>
      </c>
      <c r="AU117" s="218" t="s">
        <v>82</v>
      </c>
      <c r="AY117" s="217" t="s">
        <v>139</v>
      </c>
      <c r="BK117" s="219">
        <f>SUM(BK118:BK143)</f>
        <v>0</v>
      </c>
    </row>
    <row r="118" s="2" customFormat="1" ht="21.75" customHeight="1">
      <c r="A118" s="39"/>
      <c r="B118" s="40"/>
      <c r="C118" s="220" t="s">
        <v>191</v>
      </c>
      <c r="D118" s="220" t="s">
        <v>140</v>
      </c>
      <c r="E118" s="221" t="s">
        <v>178</v>
      </c>
      <c r="F118" s="222" t="s">
        <v>179</v>
      </c>
      <c r="G118" s="223" t="s">
        <v>180</v>
      </c>
      <c r="H118" s="224">
        <v>20</v>
      </c>
      <c r="I118" s="225"/>
      <c r="J118" s="226">
        <f>ROUND(I118*H118,2)</f>
        <v>0</v>
      </c>
      <c r="K118" s="222" t="s">
        <v>156</v>
      </c>
      <c r="L118" s="45"/>
      <c r="M118" s="227" t="s">
        <v>19</v>
      </c>
      <c r="N118" s="228" t="s">
        <v>45</v>
      </c>
      <c r="O118" s="85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31" t="s">
        <v>144</v>
      </c>
      <c r="AT118" s="231" t="s">
        <v>140</v>
      </c>
      <c r="AU118" s="231" t="s">
        <v>85</v>
      </c>
      <c r="AY118" s="18" t="s">
        <v>139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18" t="s">
        <v>82</v>
      </c>
      <c r="BK118" s="232">
        <f>ROUND(I118*H118,2)</f>
        <v>0</v>
      </c>
      <c r="BL118" s="18" t="s">
        <v>144</v>
      </c>
      <c r="BM118" s="231" t="s">
        <v>181</v>
      </c>
    </row>
    <row r="119" s="2" customFormat="1">
      <c r="A119" s="39"/>
      <c r="B119" s="40"/>
      <c r="C119" s="41"/>
      <c r="D119" s="233" t="s">
        <v>146</v>
      </c>
      <c r="E119" s="41"/>
      <c r="F119" s="234" t="s">
        <v>182</v>
      </c>
      <c r="G119" s="41"/>
      <c r="H119" s="41"/>
      <c r="I119" s="137"/>
      <c r="J119" s="41"/>
      <c r="K119" s="41"/>
      <c r="L119" s="45"/>
      <c r="M119" s="235"/>
      <c r="N119" s="236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146</v>
      </c>
      <c r="AU119" s="18" t="s">
        <v>85</v>
      </c>
    </row>
    <row r="120" s="2" customFormat="1">
      <c r="A120" s="39"/>
      <c r="B120" s="40"/>
      <c r="C120" s="41"/>
      <c r="D120" s="233" t="s">
        <v>183</v>
      </c>
      <c r="E120" s="41"/>
      <c r="F120" s="260" t="s">
        <v>184</v>
      </c>
      <c r="G120" s="41"/>
      <c r="H120" s="41"/>
      <c r="I120" s="137"/>
      <c r="J120" s="41"/>
      <c r="K120" s="41"/>
      <c r="L120" s="45"/>
      <c r="M120" s="235"/>
      <c r="N120" s="236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183</v>
      </c>
      <c r="AU120" s="18" t="s">
        <v>85</v>
      </c>
    </row>
    <row r="121" s="2" customFormat="1" ht="16.5" customHeight="1">
      <c r="A121" s="39"/>
      <c r="B121" s="40"/>
      <c r="C121" s="250" t="s">
        <v>198</v>
      </c>
      <c r="D121" s="250" t="s">
        <v>161</v>
      </c>
      <c r="E121" s="251" t="s">
        <v>186</v>
      </c>
      <c r="F121" s="252" t="s">
        <v>187</v>
      </c>
      <c r="G121" s="253" t="s">
        <v>180</v>
      </c>
      <c r="H121" s="254">
        <v>24</v>
      </c>
      <c r="I121" s="255"/>
      <c r="J121" s="256">
        <f>ROUND(I121*H121,2)</f>
        <v>0</v>
      </c>
      <c r="K121" s="252" t="s">
        <v>156</v>
      </c>
      <c r="L121" s="257"/>
      <c r="M121" s="258" t="s">
        <v>19</v>
      </c>
      <c r="N121" s="259" t="s">
        <v>45</v>
      </c>
      <c r="O121" s="85"/>
      <c r="P121" s="229">
        <f>O121*H121</f>
        <v>0</v>
      </c>
      <c r="Q121" s="229">
        <v>4.0000000000000003E-05</v>
      </c>
      <c r="R121" s="229">
        <f>Q121*H121</f>
        <v>0.00096000000000000013</v>
      </c>
      <c r="S121" s="229">
        <v>0</v>
      </c>
      <c r="T121" s="230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1" t="s">
        <v>164</v>
      </c>
      <c r="AT121" s="231" t="s">
        <v>161</v>
      </c>
      <c r="AU121" s="231" t="s">
        <v>85</v>
      </c>
      <c r="AY121" s="18" t="s">
        <v>139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8" t="s">
        <v>82</v>
      </c>
      <c r="BK121" s="232">
        <f>ROUND(I121*H121,2)</f>
        <v>0</v>
      </c>
      <c r="BL121" s="18" t="s">
        <v>144</v>
      </c>
      <c r="BM121" s="231" t="s">
        <v>188</v>
      </c>
    </row>
    <row r="122" s="2" customFormat="1">
      <c r="A122" s="39"/>
      <c r="B122" s="40"/>
      <c r="C122" s="41"/>
      <c r="D122" s="233" t="s">
        <v>146</v>
      </c>
      <c r="E122" s="41"/>
      <c r="F122" s="234" t="s">
        <v>187</v>
      </c>
      <c r="G122" s="41"/>
      <c r="H122" s="41"/>
      <c r="I122" s="137"/>
      <c r="J122" s="41"/>
      <c r="K122" s="41"/>
      <c r="L122" s="45"/>
      <c r="M122" s="235"/>
      <c r="N122" s="236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146</v>
      </c>
      <c r="AU122" s="18" t="s">
        <v>85</v>
      </c>
    </row>
    <row r="123" s="13" customFormat="1">
      <c r="A123" s="13"/>
      <c r="B123" s="237"/>
      <c r="C123" s="238"/>
      <c r="D123" s="233" t="s">
        <v>147</v>
      </c>
      <c r="E123" s="239" t="s">
        <v>19</v>
      </c>
      <c r="F123" s="240" t="s">
        <v>1162</v>
      </c>
      <c r="G123" s="238"/>
      <c r="H123" s="241">
        <v>20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7" t="s">
        <v>147</v>
      </c>
      <c r="AU123" s="247" t="s">
        <v>85</v>
      </c>
      <c r="AV123" s="13" t="s">
        <v>85</v>
      </c>
      <c r="AW123" s="13" t="s">
        <v>34</v>
      </c>
      <c r="AX123" s="13" t="s">
        <v>82</v>
      </c>
      <c r="AY123" s="247" t="s">
        <v>139</v>
      </c>
    </row>
    <row r="124" s="13" customFormat="1">
      <c r="A124" s="13"/>
      <c r="B124" s="237"/>
      <c r="C124" s="238"/>
      <c r="D124" s="233" t="s">
        <v>147</v>
      </c>
      <c r="E124" s="238"/>
      <c r="F124" s="240" t="s">
        <v>190</v>
      </c>
      <c r="G124" s="238"/>
      <c r="H124" s="241">
        <v>24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147</v>
      </c>
      <c r="AU124" s="247" t="s">
        <v>85</v>
      </c>
      <c r="AV124" s="13" t="s">
        <v>85</v>
      </c>
      <c r="AW124" s="13" t="s">
        <v>4</v>
      </c>
      <c r="AX124" s="13" t="s">
        <v>82</v>
      </c>
      <c r="AY124" s="247" t="s">
        <v>139</v>
      </c>
    </row>
    <row r="125" s="2" customFormat="1" ht="16.5" customHeight="1">
      <c r="A125" s="39"/>
      <c r="B125" s="40"/>
      <c r="C125" s="220" t="s">
        <v>205</v>
      </c>
      <c r="D125" s="220" t="s">
        <v>140</v>
      </c>
      <c r="E125" s="221" t="s">
        <v>192</v>
      </c>
      <c r="F125" s="222" t="s">
        <v>193</v>
      </c>
      <c r="G125" s="223" t="s">
        <v>155</v>
      </c>
      <c r="H125" s="224">
        <v>1</v>
      </c>
      <c r="I125" s="225"/>
      <c r="J125" s="226">
        <f>ROUND(I125*H125,2)</f>
        <v>0</v>
      </c>
      <c r="K125" s="222" t="s">
        <v>156</v>
      </c>
      <c r="L125" s="45"/>
      <c r="M125" s="227" t="s">
        <v>19</v>
      </c>
      <c r="N125" s="228" t="s">
        <v>45</v>
      </c>
      <c r="O125" s="85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144</v>
      </c>
      <c r="AT125" s="231" t="s">
        <v>140</v>
      </c>
      <c r="AU125" s="231" t="s">
        <v>85</v>
      </c>
      <c r="AY125" s="18" t="s">
        <v>139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82</v>
      </c>
      <c r="BK125" s="232">
        <f>ROUND(I125*H125,2)</f>
        <v>0</v>
      </c>
      <c r="BL125" s="18" t="s">
        <v>144</v>
      </c>
      <c r="BM125" s="231" t="s">
        <v>194</v>
      </c>
    </row>
    <row r="126" s="2" customFormat="1">
      <c r="A126" s="39"/>
      <c r="B126" s="40"/>
      <c r="C126" s="41"/>
      <c r="D126" s="233" t="s">
        <v>146</v>
      </c>
      <c r="E126" s="41"/>
      <c r="F126" s="234" t="s">
        <v>195</v>
      </c>
      <c r="G126" s="41"/>
      <c r="H126" s="41"/>
      <c r="I126" s="137"/>
      <c r="J126" s="41"/>
      <c r="K126" s="41"/>
      <c r="L126" s="45"/>
      <c r="M126" s="235"/>
      <c r="N126" s="236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146</v>
      </c>
      <c r="AU126" s="18" t="s">
        <v>85</v>
      </c>
    </row>
    <row r="127" s="2" customFormat="1">
      <c r="A127" s="39"/>
      <c r="B127" s="40"/>
      <c r="C127" s="41"/>
      <c r="D127" s="233" t="s">
        <v>196</v>
      </c>
      <c r="E127" s="41"/>
      <c r="F127" s="260" t="s">
        <v>197</v>
      </c>
      <c r="G127" s="41"/>
      <c r="H127" s="41"/>
      <c r="I127" s="137"/>
      <c r="J127" s="41"/>
      <c r="K127" s="41"/>
      <c r="L127" s="45"/>
      <c r="M127" s="235"/>
      <c r="N127" s="236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196</v>
      </c>
      <c r="AU127" s="18" t="s">
        <v>85</v>
      </c>
    </row>
    <row r="128" s="2" customFormat="1" ht="16.5" customHeight="1">
      <c r="A128" s="39"/>
      <c r="B128" s="40"/>
      <c r="C128" s="250" t="s">
        <v>210</v>
      </c>
      <c r="D128" s="250" t="s">
        <v>161</v>
      </c>
      <c r="E128" s="251" t="s">
        <v>199</v>
      </c>
      <c r="F128" s="252" t="s">
        <v>200</v>
      </c>
      <c r="G128" s="253" t="s">
        <v>155</v>
      </c>
      <c r="H128" s="254">
        <v>1</v>
      </c>
      <c r="I128" s="255"/>
      <c r="J128" s="256">
        <f>ROUND(I128*H128,2)</f>
        <v>0</v>
      </c>
      <c r="K128" s="252" t="s">
        <v>19</v>
      </c>
      <c r="L128" s="257"/>
      <c r="M128" s="258" t="s">
        <v>19</v>
      </c>
      <c r="N128" s="259" t="s">
        <v>45</v>
      </c>
      <c r="O128" s="85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164</v>
      </c>
      <c r="AT128" s="231" t="s">
        <v>161</v>
      </c>
      <c r="AU128" s="231" t="s">
        <v>85</v>
      </c>
      <c r="AY128" s="18" t="s">
        <v>139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82</v>
      </c>
      <c r="BK128" s="232">
        <f>ROUND(I128*H128,2)</f>
        <v>0</v>
      </c>
      <c r="BL128" s="18" t="s">
        <v>144</v>
      </c>
      <c r="BM128" s="231" t="s">
        <v>201</v>
      </c>
    </row>
    <row r="129" s="2" customFormat="1">
      <c r="A129" s="39"/>
      <c r="B129" s="40"/>
      <c r="C129" s="41"/>
      <c r="D129" s="233" t="s">
        <v>146</v>
      </c>
      <c r="E129" s="41"/>
      <c r="F129" s="234" t="s">
        <v>202</v>
      </c>
      <c r="G129" s="41"/>
      <c r="H129" s="41"/>
      <c r="I129" s="137"/>
      <c r="J129" s="41"/>
      <c r="K129" s="41"/>
      <c r="L129" s="45"/>
      <c r="M129" s="235"/>
      <c r="N129" s="236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146</v>
      </c>
      <c r="AU129" s="18" t="s">
        <v>85</v>
      </c>
    </row>
    <row r="130" s="2" customFormat="1">
      <c r="A130" s="39"/>
      <c r="B130" s="40"/>
      <c r="C130" s="41"/>
      <c r="D130" s="233" t="s">
        <v>196</v>
      </c>
      <c r="E130" s="41"/>
      <c r="F130" s="260" t="s">
        <v>203</v>
      </c>
      <c r="G130" s="41"/>
      <c r="H130" s="41"/>
      <c r="I130" s="137"/>
      <c r="J130" s="41"/>
      <c r="K130" s="41"/>
      <c r="L130" s="45"/>
      <c r="M130" s="235"/>
      <c r="N130" s="236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196</v>
      </c>
      <c r="AU130" s="18" t="s">
        <v>85</v>
      </c>
    </row>
    <row r="131" s="13" customFormat="1">
      <c r="A131" s="13"/>
      <c r="B131" s="237"/>
      <c r="C131" s="238"/>
      <c r="D131" s="233" t="s">
        <v>147</v>
      </c>
      <c r="E131" s="239" t="s">
        <v>19</v>
      </c>
      <c r="F131" s="240" t="s">
        <v>1163</v>
      </c>
      <c r="G131" s="238"/>
      <c r="H131" s="241">
        <v>1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147</v>
      </c>
      <c r="AU131" s="247" t="s">
        <v>85</v>
      </c>
      <c r="AV131" s="13" t="s">
        <v>85</v>
      </c>
      <c r="AW131" s="13" t="s">
        <v>34</v>
      </c>
      <c r="AX131" s="13" t="s">
        <v>82</v>
      </c>
      <c r="AY131" s="247" t="s">
        <v>139</v>
      </c>
    </row>
    <row r="132" s="2" customFormat="1" ht="16.5" customHeight="1">
      <c r="A132" s="39"/>
      <c r="B132" s="40"/>
      <c r="C132" s="220" t="s">
        <v>216</v>
      </c>
      <c r="D132" s="220" t="s">
        <v>140</v>
      </c>
      <c r="E132" s="221" t="s">
        <v>206</v>
      </c>
      <c r="F132" s="222" t="s">
        <v>207</v>
      </c>
      <c r="G132" s="223" t="s">
        <v>155</v>
      </c>
      <c r="H132" s="224">
        <v>1</v>
      </c>
      <c r="I132" s="225"/>
      <c r="J132" s="226">
        <f>ROUND(I132*H132,2)</f>
        <v>0</v>
      </c>
      <c r="K132" s="222" t="s">
        <v>156</v>
      </c>
      <c r="L132" s="45"/>
      <c r="M132" s="227" t="s">
        <v>19</v>
      </c>
      <c r="N132" s="228" t="s">
        <v>45</v>
      </c>
      <c r="O132" s="85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144</v>
      </c>
      <c r="AT132" s="231" t="s">
        <v>140</v>
      </c>
      <c r="AU132" s="231" t="s">
        <v>85</v>
      </c>
      <c r="AY132" s="18" t="s">
        <v>139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82</v>
      </c>
      <c r="BK132" s="232">
        <f>ROUND(I132*H132,2)</f>
        <v>0</v>
      </c>
      <c r="BL132" s="18" t="s">
        <v>144</v>
      </c>
      <c r="BM132" s="231" t="s">
        <v>208</v>
      </c>
    </row>
    <row r="133" s="2" customFormat="1">
      <c r="A133" s="39"/>
      <c r="B133" s="40"/>
      <c r="C133" s="41"/>
      <c r="D133" s="233" t="s">
        <v>146</v>
      </c>
      <c r="E133" s="41"/>
      <c r="F133" s="234" t="s">
        <v>209</v>
      </c>
      <c r="G133" s="41"/>
      <c r="H133" s="41"/>
      <c r="I133" s="137"/>
      <c r="J133" s="41"/>
      <c r="K133" s="41"/>
      <c r="L133" s="45"/>
      <c r="M133" s="235"/>
      <c r="N133" s="236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146</v>
      </c>
      <c r="AU133" s="18" t="s">
        <v>85</v>
      </c>
    </row>
    <row r="134" s="2" customFormat="1" ht="21.75" customHeight="1">
      <c r="A134" s="39"/>
      <c r="B134" s="40"/>
      <c r="C134" s="250" t="s">
        <v>221</v>
      </c>
      <c r="D134" s="250" t="s">
        <v>161</v>
      </c>
      <c r="E134" s="251" t="s">
        <v>211</v>
      </c>
      <c r="F134" s="252" t="s">
        <v>212</v>
      </c>
      <c r="G134" s="253" t="s">
        <v>155</v>
      </c>
      <c r="H134" s="254">
        <v>1</v>
      </c>
      <c r="I134" s="255"/>
      <c r="J134" s="256">
        <f>ROUND(I134*H134,2)</f>
        <v>0</v>
      </c>
      <c r="K134" s="252" t="s">
        <v>19</v>
      </c>
      <c r="L134" s="257"/>
      <c r="M134" s="258" t="s">
        <v>19</v>
      </c>
      <c r="N134" s="259" t="s">
        <v>45</v>
      </c>
      <c r="O134" s="85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164</v>
      </c>
      <c r="AT134" s="231" t="s">
        <v>161</v>
      </c>
      <c r="AU134" s="231" t="s">
        <v>85</v>
      </c>
      <c r="AY134" s="18" t="s">
        <v>139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82</v>
      </c>
      <c r="BK134" s="232">
        <f>ROUND(I134*H134,2)</f>
        <v>0</v>
      </c>
      <c r="BL134" s="18" t="s">
        <v>144</v>
      </c>
      <c r="BM134" s="231" t="s">
        <v>213</v>
      </c>
    </row>
    <row r="135" s="2" customFormat="1">
      <c r="A135" s="39"/>
      <c r="B135" s="40"/>
      <c r="C135" s="41"/>
      <c r="D135" s="233" t="s">
        <v>146</v>
      </c>
      <c r="E135" s="41"/>
      <c r="F135" s="234" t="s">
        <v>212</v>
      </c>
      <c r="G135" s="41"/>
      <c r="H135" s="41"/>
      <c r="I135" s="137"/>
      <c r="J135" s="41"/>
      <c r="K135" s="41"/>
      <c r="L135" s="45"/>
      <c r="M135" s="235"/>
      <c r="N135" s="236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146</v>
      </c>
      <c r="AU135" s="18" t="s">
        <v>85</v>
      </c>
    </row>
    <row r="136" s="2" customFormat="1">
      <c r="A136" s="39"/>
      <c r="B136" s="40"/>
      <c r="C136" s="41"/>
      <c r="D136" s="233" t="s">
        <v>196</v>
      </c>
      <c r="E136" s="41"/>
      <c r="F136" s="260" t="s">
        <v>214</v>
      </c>
      <c r="G136" s="41"/>
      <c r="H136" s="41"/>
      <c r="I136" s="137"/>
      <c r="J136" s="41"/>
      <c r="K136" s="41"/>
      <c r="L136" s="45"/>
      <c r="M136" s="235"/>
      <c r="N136" s="236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196</v>
      </c>
      <c r="AU136" s="18" t="s">
        <v>85</v>
      </c>
    </row>
    <row r="137" s="13" customFormat="1">
      <c r="A137" s="13"/>
      <c r="B137" s="237"/>
      <c r="C137" s="238"/>
      <c r="D137" s="233" t="s">
        <v>147</v>
      </c>
      <c r="E137" s="239" t="s">
        <v>19</v>
      </c>
      <c r="F137" s="240" t="s">
        <v>1164</v>
      </c>
      <c r="G137" s="238"/>
      <c r="H137" s="241">
        <v>1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147</v>
      </c>
      <c r="AU137" s="247" t="s">
        <v>85</v>
      </c>
      <c r="AV137" s="13" t="s">
        <v>85</v>
      </c>
      <c r="AW137" s="13" t="s">
        <v>34</v>
      </c>
      <c r="AX137" s="13" t="s">
        <v>82</v>
      </c>
      <c r="AY137" s="247" t="s">
        <v>139</v>
      </c>
    </row>
    <row r="138" s="2" customFormat="1" ht="16.5" customHeight="1">
      <c r="A138" s="39"/>
      <c r="B138" s="40"/>
      <c r="C138" s="220" t="s">
        <v>230</v>
      </c>
      <c r="D138" s="220" t="s">
        <v>140</v>
      </c>
      <c r="E138" s="221" t="s">
        <v>217</v>
      </c>
      <c r="F138" s="222" t="s">
        <v>218</v>
      </c>
      <c r="G138" s="223" t="s">
        <v>155</v>
      </c>
      <c r="H138" s="224">
        <v>1</v>
      </c>
      <c r="I138" s="225"/>
      <c r="J138" s="226">
        <f>ROUND(I138*H138,2)</f>
        <v>0</v>
      </c>
      <c r="K138" s="222" t="s">
        <v>19</v>
      </c>
      <c r="L138" s="45"/>
      <c r="M138" s="227" t="s">
        <v>19</v>
      </c>
      <c r="N138" s="228" t="s">
        <v>45</v>
      </c>
      <c r="O138" s="85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144</v>
      </c>
      <c r="AT138" s="231" t="s">
        <v>140</v>
      </c>
      <c r="AU138" s="231" t="s">
        <v>85</v>
      </c>
      <c r="AY138" s="18" t="s">
        <v>139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82</v>
      </c>
      <c r="BK138" s="232">
        <f>ROUND(I138*H138,2)</f>
        <v>0</v>
      </c>
      <c r="BL138" s="18" t="s">
        <v>144</v>
      </c>
      <c r="BM138" s="231" t="s">
        <v>219</v>
      </c>
    </row>
    <row r="139" s="2" customFormat="1">
      <c r="A139" s="39"/>
      <c r="B139" s="40"/>
      <c r="C139" s="41"/>
      <c r="D139" s="233" t="s">
        <v>146</v>
      </c>
      <c r="E139" s="41"/>
      <c r="F139" s="234" t="s">
        <v>220</v>
      </c>
      <c r="G139" s="41"/>
      <c r="H139" s="41"/>
      <c r="I139" s="137"/>
      <c r="J139" s="41"/>
      <c r="K139" s="41"/>
      <c r="L139" s="45"/>
      <c r="M139" s="235"/>
      <c r="N139" s="236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146</v>
      </c>
      <c r="AU139" s="18" t="s">
        <v>85</v>
      </c>
    </row>
    <row r="140" s="13" customFormat="1">
      <c r="A140" s="13"/>
      <c r="B140" s="237"/>
      <c r="C140" s="238"/>
      <c r="D140" s="233" t="s">
        <v>147</v>
      </c>
      <c r="E140" s="239" t="s">
        <v>19</v>
      </c>
      <c r="F140" s="240" t="s">
        <v>1163</v>
      </c>
      <c r="G140" s="238"/>
      <c r="H140" s="241">
        <v>1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147</v>
      </c>
      <c r="AU140" s="247" t="s">
        <v>85</v>
      </c>
      <c r="AV140" s="13" t="s">
        <v>85</v>
      </c>
      <c r="AW140" s="13" t="s">
        <v>34</v>
      </c>
      <c r="AX140" s="13" t="s">
        <v>82</v>
      </c>
      <c r="AY140" s="247" t="s">
        <v>139</v>
      </c>
    </row>
    <row r="141" s="2" customFormat="1" ht="16.5" customHeight="1">
      <c r="A141" s="39"/>
      <c r="B141" s="40"/>
      <c r="C141" s="220" t="s">
        <v>8</v>
      </c>
      <c r="D141" s="220" t="s">
        <v>140</v>
      </c>
      <c r="E141" s="221" t="s">
        <v>222</v>
      </c>
      <c r="F141" s="222" t="s">
        <v>223</v>
      </c>
      <c r="G141" s="223" t="s">
        <v>155</v>
      </c>
      <c r="H141" s="224">
        <v>1</v>
      </c>
      <c r="I141" s="225"/>
      <c r="J141" s="226">
        <f>ROUND(I141*H141,2)</f>
        <v>0</v>
      </c>
      <c r="K141" s="222" t="s">
        <v>156</v>
      </c>
      <c r="L141" s="45"/>
      <c r="M141" s="227" t="s">
        <v>19</v>
      </c>
      <c r="N141" s="228" t="s">
        <v>45</v>
      </c>
      <c r="O141" s="85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144</v>
      </c>
      <c r="AT141" s="231" t="s">
        <v>140</v>
      </c>
      <c r="AU141" s="231" t="s">
        <v>85</v>
      </c>
      <c r="AY141" s="18" t="s">
        <v>139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82</v>
      </c>
      <c r="BK141" s="232">
        <f>ROUND(I141*H141,2)</f>
        <v>0</v>
      </c>
      <c r="BL141" s="18" t="s">
        <v>144</v>
      </c>
      <c r="BM141" s="231" t="s">
        <v>224</v>
      </c>
    </row>
    <row r="142" s="2" customFormat="1">
      <c r="A142" s="39"/>
      <c r="B142" s="40"/>
      <c r="C142" s="41"/>
      <c r="D142" s="233" t="s">
        <v>146</v>
      </c>
      <c r="E142" s="41"/>
      <c r="F142" s="234" t="s">
        <v>225</v>
      </c>
      <c r="G142" s="41"/>
      <c r="H142" s="41"/>
      <c r="I142" s="137"/>
      <c r="J142" s="41"/>
      <c r="K142" s="41"/>
      <c r="L142" s="45"/>
      <c r="M142" s="235"/>
      <c r="N142" s="236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146</v>
      </c>
      <c r="AU142" s="18" t="s">
        <v>85</v>
      </c>
    </row>
    <row r="143" s="13" customFormat="1">
      <c r="A143" s="13"/>
      <c r="B143" s="237"/>
      <c r="C143" s="238"/>
      <c r="D143" s="233" t="s">
        <v>147</v>
      </c>
      <c r="E143" s="239" t="s">
        <v>19</v>
      </c>
      <c r="F143" s="240" t="s">
        <v>1165</v>
      </c>
      <c r="G143" s="238"/>
      <c r="H143" s="241">
        <v>1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147</v>
      </c>
      <c r="AU143" s="247" t="s">
        <v>85</v>
      </c>
      <c r="AV143" s="13" t="s">
        <v>85</v>
      </c>
      <c r="AW143" s="13" t="s">
        <v>34</v>
      </c>
      <c r="AX143" s="13" t="s">
        <v>82</v>
      </c>
      <c r="AY143" s="247" t="s">
        <v>139</v>
      </c>
    </row>
    <row r="144" s="12" customFormat="1" ht="25.92" customHeight="1">
      <c r="A144" s="12"/>
      <c r="B144" s="206"/>
      <c r="C144" s="207"/>
      <c r="D144" s="208" t="s">
        <v>73</v>
      </c>
      <c r="E144" s="209" t="s">
        <v>161</v>
      </c>
      <c r="F144" s="209" t="s">
        <v>227</v>
      </c>
      <c r="G144" s="207"/>
      <c r="H144" s="207"/>
      <c r="I144" s="210"/>
      <c r="J144" s="211">
        <f>BK144</f>
        <v>0</v>
      </c>
      <c r="K144" s="207"/>
      <c r="L144" s="212"/>
      <c r="M144" s="213"/>
      <c r="N144" s="214"/>
      <c r="O144" s="214"/>
      <c r="P144" s="215">
        <f>P145+P214+P396</f>
        <v>0</v>
      </c>
      <c r="Q144" s="214"/>
      <c r="R144" s="215">
        <f>R145+R214+R396</f>
        <v>48.489570570000005</v>
      </c>
      <c r="S144" s="214"/>
      <c r="T144" s="216">
        <f>T145+T214+T396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7" t="s">
        <v>160</v>
      </c>
      <c r="AT144" s="218" t="s">
        <v>73</v>
      </c>
      <c r="AU144" s="218" t="s">
        <v>74</v>
      </c>
      <c r="AY144" s="217" t="s">
        <v>139</v>
      </c>
      <c r="BK144" s="219">
        <f>BK145+BK214+BK396</f>
        <v>0</v>
      </c>
    </row>
    <row r="145" s="12" customFormat="1" ht="22.8" customHeight="1">
      <c r="A145" s="12"/>
      <c r="B145" s="206"/>
      <c r="C145" s="207"/>
      <c r="D145" s="208" t="s">
        <v>73</v>
      </c>
      <c r="E145" s="248" t="s">
        <v>228</v>
      </c>
      <c r="F145" s="248" t="s">
        <v>229</v>
      </c>
      <c r="G145" s="207"/>
      <c r="H145" s="207"/>
      <c r="I145" s="210"/>
      <c r="J145" s="249">
        <f>BK145</f>
        <v>0</v>
      </c>
      <c r="K145" s="207"/>
      <c r="L145" s="212"/>
      <c r="M145" s="213"/>
      <c r="N145" s="214"/>
      <c r="O145" s="214"/>
      <c r="P145" s="215">
        <f>SUM(P146:P213)</f>
        <v>0</v>
      </c>
      <c r="Q145" s="214"/>
      <c r="R145" s="215">
        <f>SUM(R146:R213)</f>
        <v>0.048994999999999997</v>
      </c>
      <c r="S145" s="214"/>
      <c r="T145" s="216">
        <f>SUM(T146:T213)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7" t="s">
        <v>160</v>
      </c>
      <c r="AT145" s="218" t="s">
        <v>73</v>
      </c>
      <c r="AU145" s="218" t="s">
        <v>82</v>
      </c>
      <c r="AY145" s="217" t="s">
        <v>139</v>
      </c>
      <c r="BK145" s="219">
        <f>SUM(BK146:BK213)</f>
        <v>0</v>
      </c>
    </row>
    <row r="146" s="2" customFormat="1" ht="33" customHeight="1">
      <c r="A146" s="39"/>
      <c r="B146" s="40"/>
      <c r="C146" s="220" t="s">
        <v>144</v>
      </c>
      <c r="D146" s="220" t="s">
        <v>140</v>
      </c>
      <c r="E146" s="221" t="s">
        <v>990</v>
      </c>
      <c r="F146" s="222" t="s">
        <v>991</v>
      </c>
      <c r="G146" s="223" t="s">
        <v>155</v>
      </c>
      <c r="H146" s="224">
        <v>2</v>
      </c>
      <c r="I146" s="225"/>
      <c r="J146" s="226">
        <f>ROUND(I146*H146,2)</f>
        <v>0</v>
      </c>
      <c r="K146" s="222" t="s">
        <v>156</v>
      </c>
      <c r="L146" s="45"/>
      <c r="M146" s="227" t="s">
        <v>19</v>
      </c>
      <c r="N146" s="228" t="s">
        <v>45</v>
      </c>
      <c r="O146" s="85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844</v>
      </c>
      <c r="AT146" s="231" t="s">
        <v>140</v>
      </c>
      <c r="AU146" s="231" t="s">
        <v>85</v>
      </c>
      <c r="AY146" s="18" t="s">
        <v>139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82</v>
      </c>
      <c r="BK146" s="232">
        <f>ROUND(I146*H146,2)</f>
        <v>0</v>
      </c>
      <c r="BL146" s="18" t="s">
        <v>844</v>
      </c>
      <c r="BM146" s="231" t="s">
        <v>1166</v>
      </c>
    </row>
    <row r="147" s="2" customFormat="1">
      <c r="A147" s="39"/>
      <c r="B147" s="40"/>
      <c r="C147" s="41"/>
      <c r="D147" s="233" t="s">
        <v>146</v>
      </c>
      <c r="E147" s="41"/>
      <c r="F147" s="234" t="s">
        <v>993</v>
      </c>
      <c r="G147" s="41"/>
      <c r="H147" s="41"/>
      <c r="I147" s="137"/>
      <c r="J147" s="41"/>
      <c r="K147" s="41"/>
      <c r="L147" s="45"/>
      <c r="M147" s="235"/>
      <c r="N147" s="236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146</v>
      </c>
      <c r="AU147" s="18" t="s">
        <v>85</v>
      </c>
    </row>
    <row r="148" s="2" customFormat="1" ht="33" customHeight="1">
      <c r="A148" s="39"/>
      <c r="B148" s="40"/>
      <c r="C148" s="250" t="s">
        <v>245</v>
      </c>
      <c r="D148" s="250" t="s">
        <v>161</v>
      </c>
      <c r="E148" s="251" t="s">
        <v>994</v>
      </c>
      <c r="F148" s="252" t="s">
        <v>995</v>
      </c>
      <c r="G148" s="253" t="s">
        <v>155</v>
      </c>
      <c r="H148" s="254">
        <v>2</v>
      </c>
      <c r="I148" s="255"/>
      <c r="J148" s="256">
        <f>ROUND(I148*H148,2)</f>
        <v>0</v>
      </c>
      <c r="K148" s="252" t="s">
        <v>156</v>
      </c>
      <c r="L148" s="257"/>
      <c r="M148" s="258" t="s">
        <v>19</v>
      </c>
      <c r="N148" s="259" t="s">
        <v>45</v>
      </c>
      <c r="O148" s="85"/>
      <c r="P148" s="229">
        <f>O148*H148</f>
        <v>0</v>
      </c>
      <c r="Q148" s="229">
        <v>0.0080999999999999996</v>
      </c>
      <c r="R148" s="229">
        <f>Q148*H148</f>
        <v>0.016199999999999999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284</v>
      </c>
      <c r="AT148" s="231" t="s">
        <v>161</v>
      </c>
      <c r="AU148" s="231" t="s">
        <v>85</v>
      </c>
      <c r="AY148" s="18" t="s">
        <v>139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82</v>
      </c>
      <c r="BK148" s="232">
        <f>ROUND(I148*H148,2)</f>
        <v>0</v>
      </c>
      <c r="BL148" s="18" t="s">
        <v>284</v>
      </c>
      <c r="BM148" s="231" t="s">
        <v>1167</v>
      </c>
    </row>
    <row r="149" s="2" customFormat="1">
      <c r="A149" s="39"/>
      <c r="B149" s="40"/>
      <c r="C149" s="41"/>
      <c r="D149" s="233" t="s">
        <v>146</v>
      </c>
      <c r="E149" s="41"/>
      <c r="F149" s="234" t="s">
        <v>995</v>
      </c>
      <c r="G149" s="41"/>
      <c r="H149" s="41"/>
      <c r="I149" s="137"/>
      <c r="J149" s="41"/>
      <c r="K149" s="41"/>
      <c r="L149" s="45"/>
      <c r="M149" s="235"/>
      <c r="N149" s="236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146</v>
      </c>
      <c r="AU149" s="18" t="s">
        <v>85</v>
      </c>
    </row>
    <row r="150" s="13" customFormat="1">
      <c r="A150" s="13"/>
      <c r="B150" s="237"/>
      <c r="C150" s="238"/>
      <c r="D150" s="233" t="s">
        <v>147</v>
      </c>
      <c r="E150" s="239" t="s">
        <v>19</v>
      </c>
      <c r="F150" s="240" t="s">
        <v>1168</v>
      </c>
      <c r="G150" s="238"/>
      <c r="H150" s="241">
        <v>2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147</v>
      </c>
      <c r="AU150" s="247" t="s">
        <v>85</v>
      </c>
      <c r="AV150" s="13" t="s">
        <v>85</v>
      </c>
      <c r="AW150" s="13" t="s">
        <v>34</v>
      </c>
      <c r="AX150" s="13" t="s">
        <v>82</v>
      </c>
      <c r="AY150" s="247" t="s">
        <v>139</v>
      </c>
    </row>
    <row r="151" s="2" customFormat="1" ht="21.75" customHeight="1">
      <c r="A151" s="39"/>
      <c r="B151" s="40"/>
      <c r="C151" s="220" t="s">
        <v>250</v>
      </c>
      <c r="D151" s="220" t="s">
        <v>140</v>
      </c>
      <c r="E151" s="221" t="s">
        <v>231</v>
      </c>
      <c r="F151" s="222" t="s">
        <v>232</v>
      </c>
      <c r="G151" s="223" t="s">
        <v>155</v>
      </c>
      <c r="H151" s="224">
        <v>1</v>
      </c>
      <c r="I151" s="225"/>
      <c r="J151" s="226">
        <f>ROUND(I151*H151,2)</f>
        <v>0</v>
      </c>
      <c r="K151" s="222" t="s">
        <v>156</v>
      </c>
      <c r="L151" s="45"/>
      <c r="M151" s="227" t="s">
        <v>19</v>
      </c>
      <c r="N151" s="228" t="s">
        <v>45</v>
      </c>
      <c r="O151" s="85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233</v>
      </c>
      <c r="AT151" s="231" t="s">
        <v>140</v>
      </c>
      <c r="AU151" s="231" t="s">
        <v>85</v>
      </c>
      <c r="AY151" s="18" t="s">
        <v>139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82</v>
      </c>
      <c r="BK151" s="232">
        <f>ROUND(I151*H151,2)</f>
        <v>0</v>
      </c>
      <c r="BL151" s="18" t="s">
        <v>233</v>
      </c>
      <c r="BM151" s="231" t="s">
        <v>234</v>
      </c>
    </row>
    <row r="152" s="2" customFormat="1">
      <c r="A152" s="39"/>
      <c r="B152" s="40"/>
      <c r="C152" s="41"/>
      <c r="D152" s="233" t="s">
        <v>146</v>
      </c>
      <c r="E152" s="41"/>
      <c r="F152" s="234" t="s">
        <v>235</v>
      </c>
      <c r="G152" s="41"/>
      <c r="H152" s="41"/>
      <c r="I152" s="137"/>
      <c r="J152" s="41"/>
      <c r="K152" s="41"/>
      <c r="L152" s="45"/>
      <c r="M152" s="235"/>
      <c r="N152" s="236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146</v>
      </c>
      <c r="AU152" s="18" t="s">
        <v>85</v>
      </c>
    </row>
    <row r="153" s="2" customFormat="1">
      <c r="A153" s="39"/>
      <c r="B153" s="40"/>
      <c r="C153" s="41"/>
      <c r="D153" s="233" t="s">
        <v>183</v>
      </c>
      <c r="E153" s="41"/>
      <c r="F153" s="260" t="s">
        <v>236</v>
      </c>
      <c r="G153" s="41"/>
      <c r="H153" s="41"/>
      <c r="I153" s="137"/>
      <c r="J153" s="41"/>
      <c r="K153" s="41"/>
      <c r="L153" s="45"/>
      <c r="M153" s="235"/>
      <c r="N153" s="236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183</v>
      </c>
      <c r="AU153" s="18" t="s">
        <v>85</v>
      </c>
    </row>
    <row r="154" s="13" customFormat="1">
      <c r="A154" s="13"/>
      <c r="B154" s="237"/>
      <c r="C154" s="238"/>
      <c r="D154" s="233" t="s">
        <v>147</v>
      </c>
      <c r="E154" s="239" t="s">
        <v>19</v>
      </c>
      <c r="F154" s="240" t="s">
        <v>1163</v>
      </c>
      <c r="G154" s="238"/>
      <c r="H154" s="241">
        <v>1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147</v>
      </c>
      <c r="AU154" s="247" t="s">
        <v>85</v>
      </c>
      <c r="AV154" s="13" t="s">
        <v>85</v>
      </c>
      <c r="AW154" s="13" t="s">
        <v>34</v>
      </c>
      <c r="AX154" s="13" t="s">
        <v>82</v>
      </c>
      <c r="AY154" s="247" t="s">
        <v>139</v>
      </c>
    </row>
    <row r="155" s="2" customFormat="1" ht="21.75" customHeight="1">
      <c r="A155" s="39"/>
      <c r="B155" s="40"/>
      <c r="C155" s="220" t="s">
        <v>254</v>
      </c>
      <c r="D155" s="220" t="s">
        <v>140</v>
      </c>
      <c r="E155" s="221" t="s">
        <v>237</v>
      </c>
      <c r="F155" s="222" t="s">
        <v>238</v>
      </c>
      <c r="G155" s="223" t="s">
        <v>155</v>
      </c>
      <c r="H155" s="224">
        <v>2</v>
      </c>
      <c r="I155" s="225"/>
      <c r="J155" s="226">
        <f>ROUND(I155*H155,2)</f>
        <v>0</v>
      </c>
      <c r="K155" s="222" t="s">
        <v>156</v>
      </c>
      <c r="L155" s="45"/>
      <c r="M155" s="227" t="s">
        <v>19</v>
      </c>
      <c r="N155" s="228" t="s">
        <v>45</v>
      </c>
      <c r="O155" s="85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233</v>
      </c>
      <c r="AT155" s="231" t="s">
        <v>140</v>
      </c>
      <c r="AU155" s="231" t="s">
        <v>85</v>
      </c>
      <c r="AY155" s="18" t="s">
        <v>139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82</v>
      </c>
      <c r="BK155" s="232">
        <f>ROUND(I155*H155,2)</f>
        <v>0</v>
      </c>
      <c r="BL155" s="18" t="s">
        <v>233</v>
      </c>
      <c r="BM155" s="231" t="s">
        <v>239</v>
      </c>
    </row>
    <row r="156" s="2" customFormat="1">
      <c r="A156" s="39"/>
      <c r="B156" s="40"/>
      <c r="C156" s="41"/>
      <c r="D156" s="233" t="s">
        <v>146</v>
      </c>
      <c r="E156" s="41"/>
      <c r="F156" s="234" t="s">
        <v>240</v>
      </c>
      <c r="G156" s="41"/>
      <c r="H156" s="41"/>
      <c r="I156" s="137"/>
      <c r="J156" s="41"/>
      <c r="K156" s="41"/>
      <c r="L156" s="45"/>
      <c r="M156" s="235"/>
      <c r="N156" s="236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146</v>
      </c>
      <c r="AU156" s="18" t="s">
        <v>85</v>
      </c>
    </row>
    <row r="157" s="2" customFormat="1">
      <c r="A157" s="39"/>
      <c r="B157" s="40"/>
      <c r="C157" s="41"/>
      <c r="D157" s="233" t="s">
        <v>183</v>
      </c>
      <c r="E157" s="41"/>
      <c r="F157" s="260" t="s">
        <v>236</v>
      </c>
      <c r="G157" s="41"/>
      <c r="H157" s="41"/>
      <c r="I157" s="137"/>
      <c r="J157" s="41"/>
      <c r="K157" s="41"/>
      <c r="L157" s="45"/>
      <c r="M157" s="235"/>
      <c r="N157" s="236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183</v>
      </c>
      <c r="AU157" s="18" t="s">
        <v>85</v>
      </c>
    </row>
    <row r="158" s="13" customFormat="1">
      <c r="A158" s="13"/>
      <c r="B158" s="237"/>
      <c r="C158" s="238"/>
      <c r="D158" s="233" t="s">
        <v>147</v>
      </c>
      <c r="E158" s="239" t="s">
        <v>19</v>
      </c>
      <c r="F158" s="240" t="s">
        <v>1168</v>
      </c>
      <c r="G158" s="238"/>
      <c r="H158" s="241">
        <v>2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147</v>
      </c>
      <c r="AU158" s="247" t="s">
        <v>85</v>
      </c>
      <c r="AV158" s="13" t="s">
        <v>85</v>
      </c>
      <c r="AW158" s="13" t="s">
        <v>34</v>
      </c>
      <c r="AX158" s="13" t="s">
        <v>82</v>
      </c>
      <c r="AY158" s="247" t="s">
        <v>139</v>
      </c>
    </row>
    <row r="159" s="2" customFormat="1" ht="21.75" customHeight="1">
      <c r="A159" s="39"/>
      <c r="B159" s="40"/>
      <c r="C159" s="220" t="s">
        <v>259</v>
      </c>
      <c r="D159" s="220" t="s">
        <v>140</v>
      </c>
      <c r="E159" s="221" t="s">
        <v>242</v>
      </c>
      <c r="F159" s="222" t="s">
        <v>243</v>
      </c>
      <c r="G159" s="223" t="s">
        <v>155</v>
      </c>
      <c r="H159" s="224">
        <v>1</v>
      </c>
      <c r="I159" s="225"/>
      <c r="J159" s="226">
        <f>ROUND(I159*H159,2)</f>
        <v>0</v>
      </c>
      <c r="K159" s="222" t="s">
        <v>156</v>
      </c>
      <c r="L159" s="45"/>
      <c r="M159" s="227" t="s">
        <v>19</v>
      </c>
      <c r="N159" s="228" t="s">
        <v>45</v>
      </c>
      <c r="O159" s="85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233</v>
      </c>
      <c r="AT159" s="231" t="s">
        <v>140</v>
      </c>
      <c r="AU159" s="231" t="s">
        <v>85</v>
      </c>
      <c r="AY159" s="18" t="s">
        <v>139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82</v>
      </c>
      <c r="BK159" s="232">
        <f>ROUND(I159*H159,2)</f>
        <v>0</v>
      </c>
      <c r="BL159" s="18" t="s">
        <v>233</v>
      </c>
      <c r="BM159" s="231" t="s">
        <v>244</v>
      </c>
    </row>
    <row r="160" s="2" customFormat="1">
      <c r="A160" s="39"/>
      <c r="B160" s="40"/>
      <c r="C160" s="41"/>
      <c r="D160" s="233" t="s">
        <v>146</v>
      </c>
      <c r="E160" s="41"/>
      <c r="F160" s="234" t="s">
        <v>243</v>
      </c>
      <c r="G160" s="41"/>
      <c r="H160" s="41"/>
      <c r="I160" s="137"/>
      <c r="J160" s="41"/>
      <c r="K160" s="41"/>
      <c r="L160" s="45"/>
      <c r="M160" s="235"/>
      <c r="N160" s="236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146</v>
      </c>
      <c r="AU160" s="18" t="s">
        <v>85</v>
      </c>
    </row>
    <row r="161" s="13" customFormat="1">
      <c r="A161" s="13"/>
      <c r="B161" s="237"/>
      <c r="C161" s="238"/>
      <c r="D161" s="233" t="s">
        <v>147</v>
      </c>
      <c r="E161" s="239" t="s">
        <v>19</v>
      </c>
      <c r="F161" s="240" t="s">
        <v>1164</v>
      </c>
      <c r="G161" s="238"/>
      <c r="H161" s="241">
        <v>1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147</v>
      </c>
      <c r="AU161" s="247" t="s">
        <v>85</v>
      </c>
      <c r="AV161" s="13" t="s">
        <v>85</v>
      </c>
      <c r="AW161" s="13" t="s">
        <v>34</v>
      </c>
      <c r="AX161" s="13" t="s">
        <v>82</v>
      </c>
      <c r="AY161" s="247" t="s">
        <v>139</v>
      </c>
    </row>
    <row r="162" s="2" customFormat="1" ht="21.75" customHeight="1">
      <c r="A162" s="39"/>
      <c r="B162" s="40"/>
      <c r="C162" s="220" t="s">
        <v>7</v>
      </c>
      <c r="D162" s="220" t="s">
        <v>140</v>
      </c>
      <c r="E162" s="221" t="s">
        <v>246</v>
      </c>
      <c r="F162" s="222" t="s">
        <v>247</v>
      </c>
      <c r="G162" s="223" t="s">
        <v>155</v>
      </c>
      <c r="H162" s="224">
        <v>1</v>
      </c>
      <c r="I162" s="225"/>
      <c r="J162" s="226">
        <f>ROUND(I162*H162,2)</f>
        <v>0</v>
      </c>
      <c r="K162" s="222" t="s">
        <v>156</v>
      </c>
      <c r="L162" s="45"/>
      <c r="M162" s="227" t="s">
        <v>19</v>
      </c>
      <c r="N162" s="228" t="s">
        <v>45</v>
      </c>
      <c r="O162" s="85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233</v>
      </c>
      <c r="AT162" s="231" t="s">
        <v>140</v>
      </c>
      <c r="AU162" s="231" t="s">
        <v>85</v>
      </c>
      <c r="AY162" s="18" t="s">
        <v>139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82</v>
      </c>
      <c r="BK162" s="232">
        <f>ROUND(I162*H162,2)</f>
        <v>0</v>
      </c>
      <c r="BL162" s="18" t="s">
        <v>233</v>
      </c>
      <c r="BM162" s="231" t="s">
        <v>248</v>
      </c>
    </row>
    <row r="163" s="2" customFormat="1">
      <c r="A163" s="39"/>
      <c r="B163" s="40"/>
      <c r="C163" s="41"/>
      <c r="D163" s="233" t="s">
        <v>146</v>
      </c>
      <c r="E163" s="41"/>
      <c r="F163" s="234" t="s">
        <v>249</v>
      </c>
      <c r="G163" s="41"/>
      <c r="H163" s="41"/>
      <c r="I163" s="137"/>
      <c r="J163" s="41"/>
      <c r="K163" s="41"/>
      <c r="L163" s="45"/>
      <c r="M163" s="235"/>
      <c r="N163" s="236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146</v>
      </c>
      <c r="AU163" s="18" t="s">
        <v>85</v>
      </c>
    </row>
    <row r="164" s="13" customFormat="1">
      <c r="A164" s="13"/>
      <c r="B164" s="237"/>
      <c r="C164" s="238"/>
      <c r="D164" s="233" t="s">
        <v>147</v>
      </c>
      <c r="E164" s="239" t="s">
        <v>19</v>
      </c>
      <c r="F164" s="240" t="s">
        <v>1164</v>
      </c>
      <c r="G164" s="238"/>
      <c r="H164" s="241">
        <v>1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147</v>
      </c>
      <c r="AU164" s="247" t="s">
        <v>85</v>
      </c>
      <c r="AV164" s="13" t="s">
        <v>85</v>
      </c>
      <c r="AW164" s="13" t="s">
        <v>34</v>
      </c>
      <c r="AX164" s="13" t="s">
        <v>82</v>
      </c>
      <c r="AY164" s="247" t="s">
        <v>139</v>
      </c>
    </row>
    <row r="165" s="2" customFormat="1" ht="21.75" customHeight="1">
      <c r="A165" s="39"/>
      <c r="B165" s="40"/>
      <c r="C165" s="220" t="s">
        <v>269</v>
      </c>
      <c r="D165" s="220" t="s">
        <v>140</v>
      </c>
      <c r="E165" s="221" t="s">
        <v>251</v>
      </c>
      <c r="F165" s="222" t="s">
        <v>252</v>
      </c>
      <c r="G165" s="223" t="s">
        <v>155</v>
      </c>
      <c r="H165" s="224">
        <v>1</v>
      </c>
      <c r="I165" s="225"/>
      <c r="J165" s="226">
        <f>ROUND(I165*H165,2)</f>
        <v>0</v>
      </c>
      <c r="K165" s="222" t="s">
        <v>156</v>
      </c>
      <c r="L165" s="45"/>
      <c r="M165" s="227" t="s">
        <v>19</v>
      </c>
      <c r="N165" s="228" t="s">
        <v>45</v>
      </c>
      <c r="O165" s="85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233</v>
      </c>
      <c r="AT165" s="231" t="s">
        <v>140</v>
      </c>
      <c r="AU165" s="231" t="s">
        <v>85</v>
      </c>
      <c r="AY165" s="18" t="s">
        <v>139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82</v>
      </c>
      <c r="BK165" s="232">
        <f>ROUND(I165*H165,2)</f>
        <v>0</v>
      </c>
      <c r="BL165" s="18" t="s">
        <v>233</v>
      </c>
      <c r="BM165" s="231" t="s">
        <v>253</v>
      </c>
    </row>
    <row r="166" s="2" customFormat="1">
      <c r="A166" s="39"/>
      <c r="B166" s="40"/>
      <c r="C166" s="41"/>
      <c r="D166" s="233" t="s">
        <v>146</v>
      </c>
      <c r="E166" s="41"/>
      <c r="F166" s="234" t="s">
        <v>252</v>
      </c>
      <c r="G166" s="41"/>
      <c r="H166" s="41"/>
      <c r="I166" s="137"/>
      <c r="J166" s="41"/>
      <c r="K166" s="41"/>
      <c r="L166" s="45"/>
      <c r="M166" s="235"/>
      <c r="N166" s="236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146</v>
      </c>
      <c r="AU166" s="18" t="s">
        <v>85</v>
      </c>
    </row>
    <row r="167" s="13" customFormat="1">
      <c r="A167" s="13"/>
      <c r="B167" s="237"/>
      <c r="C167" s="238"/>
      <c r="D167" s="233" t="s">
        <v>147</v>
      </c>
      <c r="E167" s="239" t="s">
        <v>19</v>
      </c>
      <c r="F167" s="240" t="s">
        <v>1164</v>
      </c>
      <c r="G167" s="238"/>
      <c r="H167" s="241">
        <v>1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147</v>
      </c>
      <c r="AU167" s="247" t="s">
        <v>85</v>
      </c>
      <c r="AV167" s="13" t="s">
        <v>85</v>
      </c>
      <c r="AW167" s="13" t="s">
        <v>34</v>
      </c>
      <c r="AX167" s="13" t="s">
        <v>82</v>
      </c>
      <c r="AY167" s="247" t="s">
        <v>139</v>
      </c>
    </row>
    <row r="168" s="2" customFormat="1" ht="21.75" customHeight="1">
      <c r="A168" s="39"/>
      <c r="B168" s="40"/>
      <c r="C168" s="220" t="s">
        <v>275</v>
      </c>
      <c r="D168" s="220" t="s">
        <v>140</v>
      </c>
      <c r="E168" s="221" t="s">
        <v>260</v>
      </c>
      <c r="F168" s="222" t="s">
        <v>261</v>
      </c>
      <c r="G168" s="223" t="s">
        <v>155</v>
      </c>
      <c r="H168" s="224">
        <v>2</v>
      </c>
      <c r="I168" s="225"/>
      <c r="J168" s="226">
        <f>ROUND(I168*H168,2)</f>
        <v>0</v>
      </c>
      <c r="K168" s="222" t="s">
        <v>156</v>
      </c>
      <c r="L168" s="45"/>
      <c r="M168" s="227" t="s">
        <v>19</v>
      </c>
      <c r="N168" s="228" t="s">
        <v>45</v>
      </c>
      <c r="O168" s="85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233</v>
      </c>
      <c r="AT168" s="231" t="s">
        <v>140</v>
      </c>
      <c r="AU168" s="231" t="s">
        <v>85</v>
      </c>
      <c r="AY168" s="18" t="s">
        <v>139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82</v>
      </c>
      <c r="BK168" s="232">
        <f>ROUND(I168*H168,2)</f>
        <v>0</v>
      </c>
      <c r="BL168" s="18" t="s">
        <v>233</v>
      </c>
      <c r="BM168" s="231" t="s">
        <v>262</v>
      </c>
    </row>
    <row r="169" s="2" customFormat="1">
      <c r="A169" s="39"/>
      <c r="B169" s="40"/>
      <c r="C169" s="41"/>
      <c r="D169" s="233" t="s">
        <v>146</v>
      </c>
      <c r="E169" s="41"/>
      <c r="F169" s="234" t="s">
        <v>263</v>
      </c>
      <c r="G169" s="41"/>
      <c r="H169" s="41"/>
      <c r="I169" s="137"/>
      <c r="J169" s="41"/>
      <c r="K169" s="41"/>
      <c r="L169" s="45"/>
      <c r="M169" s="235"/>
      <c r="N169" s="236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146</v>
      </c>
      <c r="AU169" s="18" t="s">
        <v>85</v>
      </c>
    </row>
    <row r="170" s="13" customFormat="1">
      <c r="A170" s="13"/>
      <c r="B170" s="237"/>
      <c r="C170" s="238"/>
      <c r="D170" s="233" t="s">
        <v>147</v>
      </c>
      <c r="E170" s="239" t="s">
        <v>19</v>
      </c>
      <c r="F170" s="240" t="s">
        <v>1169</v>
      </c>
      <c r="G170" s="238"/>
      <c r="H170" s="241">
        <v>2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147</v>
      </c>
      <c r="AU170" s="247" t="s">
        <v>85</v>
      </c>
      <c r="AV170" s="13" t="s">
        <v>85</v>
      </c>
      <c r="AW170" s="13" t="s">
        <v>34</v>
      </c>
      <c r="AX170" s="13" t="s">
        <v>82</v>
      </c>
      <c r="AY170" s="247" t="s">
        <v>139</v>
      </c>
    </row>
    <row r="171" s="2" customFormat="1" ht="21.75" customHeight="1">
      <c r="A171" s="39"/>
      <c r="B171" s="40"/>
      <c r="C171" s="220" t="s">
        <v>281</v>
      </c>
      <c r="D171" s="220" t="s">
        <v>140</v>
      </c>
      <c r="E171" s="221" t="s">
        <v>265</v>
      </c>
      <c r="F171" s="222" t="s">
        <v>266</v>
      </c>
      <c r="G171" s="223" t="s">
        <v>155</v>
      </c>
      <c r="H171" s="224">
        <v>2</v>
      </c>
      <c r="I171" s="225"/>
      <c r="J171" s="226">
        <f>ROUND(I171*H171,2)</f>
        <v>0</v>
      </c>
      <c r="K171" s="222" t="s">
        <v>156</v>
      </c>
      <c r="L171" s="45"/>
      <c r="M171" s="227" t="s">
        <v>19</v>
      </c>
      <c r="N171" s="228" t="s">
        <v>45</v>
      </c>
      <c r="O171" s="85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233</v>
      </c>
      <c r="AT171" s="231" t="s">
        <v>140</v>
      </c>
      <c r="AU171" s="231" t="s">
        <v>85</v>
      </c>
      <c r="AY171" s="18" t="s">
        <v>139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82</v>
      </c>
      <c r="BK171" s="232">
        <f>ROUND(I171*H171,2)</f>
        <v>0</v>
      </c>
      <c r="BL171" s="18" t="s">
        <v>233</v>
      </c>
      <c r="BM171" s="231" t="s">
        <v>267</v>
      </c>
    </row>
    <row r="172" s="2" customFormat="1">
      <c r="A172" s="39"/>
      <c r="B172" s="40"/>
      <c r="C172" s="41"/>
      <c r="D172" s="233" t="s">
        <v>146</v>
      </c>
      <c r="E172" s="41"/>
      <c r="F172" s="234" t="s">
        <v>268</v>
      </c>
      <c r="G172" s="41"/>
      <c r="H172" s="41"/>
      <c r="I172" s="137"/>
      <c r="J172" s="41"/>
      <c r="K172" s="41"/>
      <c r="L172" s="45"/>
      <c r="M172" s="235"/>
      <c r="N172" s="236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146</v>
      </c>
      <c r="AU172" s="18" t="s">
        <v>85</v>
      </c>
    </row>
    <row r="173" s="13" customFormat="1">
      <c r="A173" s="13"/>
      <c r="B173" s="237"/>
      <c r="C173" s="238"/>
      <c r="D173" s="233" t="s">
        <v>147</v>
      </c>
      <c r="E173" s="239" t="s">
        <v>19</v>
      </c>
      <c r="F173" s="240" t="s">
        <v>1169</v>
      </c>
      <c r="G173" s="238"/>
      <c r="H173" s="241">
        <v>2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147</v>
      </c>
      <c r="AU173" s="247" t="s">
        <v>85</v>
      </c>
      <c r="AV173" s="13" t="s">
        <v>85</v>
      </c>
      <c r="AW173" s="13" t="s">
        <v>34</v>
      </c>
      <c r="AX173" s="13" t="s">
        <v>82</v>
      </c>
      <c r="AY173" s="247" t="s">
        <v>139</v>
      </c>
    </row>
    <row r="174" s="2" customFormat="1" ht="21.75" customHeight="1">
      <c r="A174" s="39"/>
      <c r="B174" s="40"/>
      <c r="C174" s="220" t="s">
        <v>289</v>
      </c>
      <c r="D174" s="220" t="s">
        <v>140</v>
      </c>
      <c r="E174" s="221" t="s">
        <v>1170</v>
      </c>
      <c r="F174" s="222" t="s">
        <v>1171</v>
      </c>
      <c r="G174" s="223" t="s">
        <v>155</v>
      </c>
      <c r="H174" s="224">
        <v>2</v>
      </c>
      <c r="I174" s="225"/>
      <c r="J174" s="226">
        <f>ROUND(I174*H174,2)</f>
        <v>0</v>
      </c>
      <c r="K174" s="222" t="s">
        <v>156</v>
      </c>
      <c r="L174" s="45"/>
      <c r="M174" s="227" t="s">
        <v>19</v>
      </c>
      <c r="N174" s="228" t="s">
        <v>45</v>
      </c>
      <c r="O174" s="85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233</v>
      </c>
      <c r="AT174" s="231" t="s">
        <v>140</v>
      </c>
      <c r="AU174" s="231" t="s">
        <v>85</v>
      </c>
      <c r="AY174" s="18" t="s">
        <v>139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82</v>
      </c>
      <c r="BK174" s="232">
        <f>ROUND(I174*H174,2)</f>
        <v>0</v>
      </c>
      <c r="BL174" s="18" t="s">
        <v>233</v>
      </c>
      <c r="BM174" s="231" t="s">
        <v>1172</v>
      </c>
    </row>
    <row r="175" s="2" customFormat="1">
      <c r="A175" s="39"/>
      <c r="B175" s="40"/>
      <c r="C175" s="41"/>
      <c r="D175" s="233" t="s">
        <v>146</v>
      </c>
      <c r="E175" s="41"/>
      <c r="F175" s="234" t="s">
        <v>1173</v>
      </c>
      <c r="G175" s="41"/>
      <c r="H175" s="41"/>
      <c r="I175" s="137"/>
      <c r="J175" s="41"/>
      <c r="K175" s="41"/>
      <c r="L175" s="45"/>
      <c r="M175" s="235"/>
      <c r="N175" s="236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146</v>
      </c>
      <c r="AU175" s="18" t="s">
        <v>85</v>
      </c>
    </row>
    <row r="176" s="13" customFormat="1">
      <c r="A176" s="13"/>
      <c r="B176" s="237"/>
      <c r="C176" s="238"/>
      <c r="D176" s="233" t="s">
        <v>147</v>
      </c>
      <c r="E176" s="239" t="s">
        <v>19</v>
      </c>
      <c r="F176" s="240" t="s">
        <v>1174</v>
      </c>
      <c r="G176" s="238"/>
      <c r="H176" s="241">
        <v>2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147</v>
      </c>
      <c r="AU176" s="247" t="s">
        <v>85</v>
      </c>
      <c r="AV176" s="13" t="s">
        <v>85</v>
      </c>
      <c r="AW176" s="13" t="s">
        <v>34</v>
      </c>
      <c r="AX176" s="13" t="s">
        <v>82</v>
      </c>
      <c r="AY176" s="247" t="s">
        <v>139</v>
      </c>
    </row>
    <row r="177" s="2" customFormat="1" ht="33" customHeight="1">
      <c r="A177" s="39"/>
      <c r="B177" s="40"/>
      <c r="C177" s="220" t="s">
        <v>295</v>
      </c>
      <c r="D177" s="220" t="s">
        <v>140</v>
      </c>
      <c r="E177" s="221" t="s">
        <v>276</v>
      </c>
      <c r="F177" s="222" t="s">
        <v>277</v>
      </c>
      <c r="G177" s="223" t="s">
        <v>180</v>
      </c>
      <c r="H177" s="224">
        <v>10</v>
      </c>
      <c r="I177" s="225"/>
      <c r="J177" s="226">
        <f>ROUND(I177*H177,2)</f>
        <v>0</v>
      </c>
      <c r="K177" s="222" t="s">
        <v>156</v>
      </c>
      <c r="L177" s="45"/>
      <c r="M177" s="227" t="s">
        <v>19</v>
      </c>
      <c r="N177" s="228" t="s">
        <v>45</v>
      </c>
      <c r="O177" s="85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233</v>
      </c>
      <c r="AT177" s="231" t="s">
        <v>140</v>
      </c>
      <c r="AU177" s="231" t="s">
        <v>85</v>
      </c>
      <c r="AY177" s="18" t="s">
        <v>139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82</v>
      </c>
      <c r="BK177" s="232">
        <f>ROUND(I177*H177,2)</f>
        <v>0</v>
      </c>
      <c r="BL177" s="18" t="s">
        <v>233</v>
      </c>
      <c r="BM177" s="231" t="s">
        <v>278</v>
      </c>
    </row>
    <row r="178" s="2" customFormat="1">
      <c r="A178" s="39"/>
      <c r="B178" s="40"/>
      <c r="C178" s="41"/>
      <c r="D178" s="233" t="s">
        <v>146</v>
      </c>
      <c r="E178" s="41"/>
      <c r="F178" s="234" t="s">
        <v>279</v>
      </c>
      <c r="G178" s="41"/>
      <c r="H178" s="41"/>
      <c r="I178" s="137"/>
      <c r="J178" s="41"/>
      <c r="K178" s="41"/>
      <c r="L178" s="45"/>
      <c r="M178" s="235"/>
      <c r="N178" s="236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146</v>
      </c>
      <c r="AU178" s="18" t="s">
        <v>85</v>
      </c>
    </row>
    <row r="179" s="2" customFormat="1" ht="16.5" customHeight="1">
      <c r="A179" s="39"/>
      <c r="B179" s="40"/>
      <c r="C179" s="250" t="s">
        <v>301</v>
      </c>
      <c r="D179" s="250" t="s">
        <v>161</v>
      </c>
      <c r="E179" s="251" t="s">
        <v>282</v>
      </c>
      <c r="F179" s="252" t="s">
        <v>283</v>
      </c>
      <c r="G179" s="253" t="s">
        <v>180</v>
      </c>
      <c r="H179" s="254">
        <v>12</v>
      </c>
      <c r="I179" s="255"/>
      <c r="J179" s="256">
        <f>ROUND(I179*H179,2)</f>
        <v>0</v>
      </c>
      <c r="K179" s="252" t="s">
        <v>156</v>
      </c>
      <c r="L179" s="257"/>
      <c r="M179" s="258" t="s">
        <v>19</v>
      </c>
      <c r="N179" s="259" t="s">
        <v>45</v>
      </c>
      <c r="O179" s="85"/>
      <c r="P179" s="229">
        <f>O179*H179</f>
        <v>0</v>
      </c>
      <c r="Q179" s="229">
        <v>6.9999999999999994E-05</v>
      </c>
      <c r="R179" s="229">
        <f>Q179*H179</f>
        <v>0.00083999999999999993</v>
      </c>
      <c r="S179" s="229">
        <v>0</v>
      </c>
      <c r="T179" s="23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1" t="s">
        <v>284</v>
      </c>
      <c r="AT179" s="231" t="s">
        <v>161</v>
      </c>
      <c r="AU179" s="231" t="s">
        <v>85</v>
      </c>
      <c r="AY179" s="18" t="s">
        <v>139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82</v>
      </c>
      <c r="BK179" s="232">
        <f>ROUND(I179*H179,2)</f>
        <v>0</v>
      </c>
      <c r="BL179" s="18" t="s">
        <v>284</v>
      </c>
      <c r="BM179" s="231" t="s">
        <v>285</v>
      </c>
    </row>
    <row r="180" s="2" customFormat="1">
      <c r="A180" s="39"/>
      <c r="B180" s="40"/>
      <c r="C180" s="41"/>
      <c r="D180" s="233" t="s">
        <v>146</v>
      </c>
      <c r="E180" s="41"/>
      <c r="F180" s="234" t="s">
        <v>283</v>
      </c>
      <c r="G180" s="41"/>
      <c r="H180" s="41"/>
      <c r="I180" s="137"/>
      <c r="J180" s="41"/>
      <c r="K180" s="41"/>
      <c r="L180" s="45"/>
      <c r="M180" s="235"/>
      <c r="N180" s="236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146</v>
      </c>
      <c r="AU180" s="18" t="s">
        <v>85</v>
      </c>
    </row>
    <row r="181" s="2" customFormat="1">
      <c r="A181" s="39"/>
      <c r="B181" s="40"/>
      <c r="C181" s="41"/>
      <c r="D181" s="233" t="s">
        <v>196</v>
      </c>
      <c r="E181" s="41"/>
      <c r="F181" s="260" t="s">
        <v>286</v>
      </c>
      <c r="G181" s="41"/>
      <c r="H181" s="41"/>
      <c r="I181" s="137"/>
      <c r="J181" s="41"/>
      <c r="K181" s="41"/>
      <c r="L181" s="45"/>
      <c r="M181" s="235"/>
      <c r="N181" s="236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196</v>
      </c>
      <c r="AU181" s="18" t="s">
        <v>85</v>
      </c>
    </row>
    <row r="182" s="13" customFormat="1">
      <c r="A182" s="13"/>
      <c r="B182" s="237"/>
      <c r="C182" s="238"/>
      <c r="D182" s="233" t="s">
        <v>147</v>
      </c>
      <c r="E182" s="239" t="s">
        <v>19</v>
      </c>
      <c r="F182" s="240" t="s">
        <v>1175</v>
      </c>
      <c r="G182" s="238"/>
      <c r="H182" s="241">
        <v>10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147</v>
      </c>
      <c r="AU182" s="247" t="s">
        <v>85</v>
      </c>
      <c r="AV182" s="13" t="s">
        <v>85</v>
      </c>
      <c r="AW182" s="13" t="s">
        <v>34</v>
      </c>
      <c r="AX182" s="13" t="s">
        <v>82</v>
      </c>
      <c r="AY182" s="247" t="s">
        <v>139</v>
      </c>
    </row>
    <row r="183" s="13" customFormat="1">
      <c r="A183" s="13"/>
      <c r="B183" s="237"/>
      <c r="C183" s="238"/>
      <c r="D183" s="233" t="s">
        <v>147</v>
      </c>
      <c r="E183" s="238"/>
      <c r="F183" s="240" t="s">
        <v>1176</v>
      </c>
      <c r="G183" s="238"/>
      <c r="H183" s="241">
        <v>12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147</v>
      </c>
      <c r="AU183" s="247" t="s">
        <v>85</v>
      </c>
      <c r="AV183" s="13" t="s">
        <v>85</v>
      </c>
      <c r="AW183" s="13" t="s">
        <v>4</v>
      </c>
      <c r="AX183" s="13" t="s">
        <v>82</v>
      </c>
      <c r="AY183" s="247" t="s">
        <v>139</v>
      </c>
    </row>
    <row r="184" s="2" customFormat="1" ht="21.75" customHeight="1">
      <c r="A184" s="39"/>
      <c r="B184" s="40"/>
      <c r="C184" s="220" t="s">
        <v>306</v>
      </c>
      <c r="D184" s="220" t="s">
        <v>140</v>
      </c>
      <c r="E184" s="221" t="s">
        <v>290</v>
      </c>
      <c r="F184" s="222" t="s">
        <v>291</v>
      </c>
      <c r="G184" s="223" t="s">
        <v>180</v>
      </c>
      <c r="H184" s="224">
        <v>20</v>
      </c>
      <c r="I184" s="225"/>
      <c r="J184" s="226">
        <f>ROUND(I184*H184,2)</f>
        <v>0</v>
      </c>
      <c r="K184" s="222" t="s">
        <v>156</v>
      </c>
      <c r="L184" s="45"/>
      <c r="M184" s="227" t="s">
        <v>19</v>
      </c>
      <c r="N184" s="228" t="s">
        <v>45</v>
      </c>
      <c r="O184" s="85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233</v>
      </c>
      <c r="AT184" s="231" t="s">
        <v>140</v>
      </c>
      <c r="AU184" s="231" t="s">
        <v>85</v>
      </c>
      <c r="AY184" s="18" t="s">
        <v>139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82</v>
      </c>
      <c r="BK184" s="232">
        <f>ROUND(I184*H184,2)</f>
        <v>0</v>
      </c>
      <c r="BL184" s="18" t="s">
        <v>233</v>
      </c>
      <c r="BM184" s="231" t="s">
        <v>292</v>
      </c>
    </row>
    <row r="185" s="2" customFormat="1">
      <c r="A185" s="39"/>
      <c r="B185" s="40"/>
      <c r="C185" s="41"/>
      <c r="D185" s="233" t="s">
        <v>146</v>
      </c>
      <c r="E185" s="41"/>
      <c r="F185" s="234" t="s">
        <v>293</v>
      </c>
      <c r="G185" s="41"/>
      <c r="H185" s="41"/>
      <c r="I185" s="137"/>
      <c r="J185" s="41"/>
      <c r="K185" s="41"/>
      <c r="L185" s="45"/>
      <c r="M185" s="235"/>
      <c r="N185" s="236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146</v>
      </c>
      <c r="AU185" s="18" t="s">
        <v>85</v>
      </c>
    </row>
    <row r="186" s="2" customFormat="1" ht="16.5" customHeight="1">
      <c r="A186" s="39"/>
      <c r="B186" s="40"/>
      <c r="C186" s="250" t="s">
        <v>313</v>
      </c>
      <c r="D186" s="250" t="s">
        <v>161</v>
      </c>
      <c r="E186" s="251" t="s">
        <v>296</v>
      </c>
      <c r="F186" s="252" t="s">
        <v>297</v>
      </c>
      <c r="G186" s="253" t="s">
        <v>180</v>
      </c>
      <c r="H186" s="254">
        <v>24</v>
      </c>
      <c r="I186" s="255"/>
      <c r="J186" s="256">
        <f>ROUND(I186*H186,2)</f>
        <v>0</v>
      </c>
      <c r="K186" s="252" t="s">
        <v>156</v>
      </c>
      <c r="L186" s="257"/>
      <c r="M186" s="258" t="s">
        <v>19</v>
      </c>
      <c r="N186" s="259" t="s">
        <v>45</v>
      </c>
      <c r="O186" s="85"/>
      <c r="P186" s="229">
        <f>O186*H186</f>
        <v>0</v>
      </c>
      <c r="Q186" s="229">
        <v>0.00010000000000000001</v>
      </c>
      <c r="R186" s="229">
        <f>Q186*H186</f>
        <v>0.0024000000000000002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284</v>
      </c>
      <c r="AT186" s="231" t="s">
        <v>161</v>
      </c>
      <c r="AU186" s="231" t="s">
        <v>85</v>
      </c>
      <c r="AY186" s="18" t="s">
        <v>139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82</v>
      </c>
      <c r="BK186" s="232">
        <f>ROUND(I186*H186,2)</f>
        <v>0</v>
      </c>
      <c r="BL186" s="18" t="s">
        <v>284</v>
      </c>
      <c r="BM186" s="231" t="s">
        <v>298</v>
      </c>
    </row>
    <row r="187" s="2" customFormat="1">
      <c r="A187" s="39"/>
      <c r="B187" s="40"/>
      <c r="C187" s="41"/>
      <c r="D187" s="233" t="s">
        <v>146</v>
      </c>
      <c r="E187" s="41"/>
      <c r="F187" s="234" t="s">
        <v>297</v>
      </c>
      <c r="G187" s="41"/>
      <c r="H187" s="41"/>
      <c r="I187" s="137"/>
      <c r="J187" s="41"/>
      <c r="K187" s="41"/>
      <c r="L187" s="45"/>
      <c r="M187" s="235"/>
      <c r="N187" s="236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146</v>
      </c>
      <c r="AU187" s="18" t="s">
        <v>85</v>
      </c>
    </row>
    <row r="188" s="13" customFormat="1">
      <c r="A188" s="13"/>
      <c r="B188" s="237"/>
      <c r="C188" s="238"/>
      <c r="D188" s="233" t="s">
        <v>147</v>
      </c>
      <c r="E188" s="239" t="s">
        <v>19</v>
      </c>
      <c r="F188" s="240" t="s">
        <v>1162</v>
      </c>
      <c r="G188" s="238"/>
      <c r="H188" s="241">
        <v>20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147</v>
      </c>
      <c r="AU188" s="247" t="s">
        <v>85</v>
      </c>
      <c r="AV188" s="13" t="s">
        <v>85</v>
      </c>
      <c r="AW188" s="13" t="s">
        <v>34</v>
      </c>
      <c r="AX188" s="13" t="s">
        <v>82</v>
      </c>
      <c r="AY188" s="247" t="s">
        <v>139</v>
      </c>
    </row>
    <row r="189" s="13" customFormat="1">
      <c r="A189" s="13"/>
      <c r="B189" s="237"/>
      <c r="C189" s="238"/>
      <c r="D189" s="233" t="s">
        <v>147</v>
      </c>
      <c r="E189" s="238"/>
      <c r="F189" s="240" t="s">
        <v>190</v>
      </c>
      <c r="G189" s="238"/>
      <c r="H189" s="241">
        <v>24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147</v>
      </c>
      <c r="AU189" s="247" t="s">
        <v>85</v>
      </c>
      <c r="AV189" s="13" t="s">
        <v>85</v>
      </c>
      <c r="AW189" s="13" t="s">
        <v>4</v>
      </c>
      <c r="AX189" s="13" t="s">
        <v>82</v>
      </c>
      <c r="AY189" s="247" t="s">
        <v>139</v>
      </c>
    </row>
    <row r="190" s="2" customFormat="1" ht="21.75" customHeight="1">
      <c r="A190" s="39"/>
      <c r="B190" s="40"/>
      <c r="C190" s="220" t="s">
        <v>318</v>
      </c>
      <c r="D190" s="220" t="s">
        <v>140</v>
      </c>
      <c r="E190" s="221" t="s">
        <v>302</v>
      </c>
      <c r="F190" s="222" t="s">
        <v>303</v>
      </c>
      <c r="G190" s="223" t="s">
        <v>180</v>
      </c>
      <c r="H190" s="224">
        <v>10</v>
      </c>
      <c r="I190" s="225"/>
      <c r="J190" s="226">
        <f>ROUND(I190*H190,2)</f>
        <v>0</v>
      </c>
      <c r="K190" s="222" t="s">
        <v>156</v>
      </c>
      <c r="L190" s="45"/>
      <c r="M190" s="227" t="s">
        <v>19</v>
      </c>
      <c r="N190" s="228" t="s">
        <v>45</v>
      </c>
      <c r="O190" s="85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233</v>
      </c>
      <c r="AT190" s="231" t="s">
        <v>140</v>
      </c>
      <c r="AU190" s="231" t="s">
        <v>85</v>
      </c>
      <c r="AY190" s="18" t="s">
        <v>139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82</v>
      </c>
      <c r="BK190" s="232">
        <f>ROUND(I190*H190,2)</f>
        <v>0</v>
      </c>
      <c r="BL190" s="18" t="s">
        <v>233</v>
      </c>
      <c r="BM190" s="231" t="s">
        <v>304</v>
      </c>
    </row>
    <row r="191" s="2" customFormat="1">
      <c r="A191" s="39"/>
      <c r="B191" s="40"/>
      <c r="C191" s="41"/>
      <c r="D191" s="233" t="s">
        <v>146</v>
      </c>
      <c r="E191" s="41"/>
      <c r="F191" s="234" t="s">
        <v>305</v>
      </c>
      <c r="G191" s="41"/>
      <c r="H191" s="41"/>
      <c r="I191" s="137"/>
      <c r="J191" s="41"/>
      <c r="K191" s="41"/>
      <c r="L191" s="45"/>
      <c r="M191" s="235"/>
      <c r="N191" s="236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146</v>
      </c>
      <c r="AU191" s="18" t="s">
        <v>85</v>
      </c>
    </row>
    <row r="192" s="2" customFormat="1" ht="16.5" customHeight="1">
      <c r="A192" s="39"/>
      <c r="B192" s="40"/>
      <c r="C192" s="250" t="s">
        <v>326</v>
      </c>
      <c r="D192" s="250" t="s">
        <v>161</v>
      </c>
      <c r="E192" s="251" t="s">
        <v>1002</v>
      </c>
      <c r="F192" s="252" t="s">
        <v>1003</v>
      </c>
      <c r="G192" s="253" t="s">
        <v>180</v>
      </c>
      <c r="H192" s="254">
        <v>11.5</v>
      </c>
      <c r="I192" s="255"/>
      <c r="J192" s="256">
        <f>ROUND(I192*H192,2)</f>
        <v>0</v>
      </c>
      <c r="K192" s="252" t="s">
        <v>156</v>
      </c>
      <c r="L192" s="257"/>
      <c r="M192" s="258" t="s">
        <v>19</v>
      </c>
      <c r="N192" s="259" t="s">
        <v>45</v>
      </c>
      <c r="O192" s="85"/>
      <c r="P192" s="229">
        <f>O192*H192</f>
        <v>0</v>
      </c>
      <c r="Q192" s="229">
        <v>0.00035</v>
      </c>
      <c r="R192" s="229">
        <f>Q192*H192</f>
        <v>0.0040249999999999999</v>
      </c>
      <c r="S192" s="229">
        <v>0</v>
      </c>
      <c r="T192" s="23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1" t="s">
        <v>284</v>
      </c>
      <c r="AT192" s="231" t="s">
        <v>161</v>
      </c>
      <c r="AU192" s="231" t="s">
        <v>85</v>
      </c>
      <c r="AY192" s="18" t="s">
        <v>139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8" t="s">
        <v>82</v>
      </c>
      <c r="BK192" s="232">
        <f>ROUND(I192*H192,2)</f>
        <v>0</v>
      </c>
      <c r="BL192" s="18" t="s">
        <v>284</v>
      </c>
      <c r="BM192" s="231" t="s">
        <v>309</v>
      </c>
    </row>
    <row r="193" s="2" customFormat="1">
      <c r="A193" s="39"/>
      <c r="B193" s="40"/>
      <c r="C193" s="41"/>
      <c r="D193" s="233" t="s">
        <v>146</v>
      </c>
      <c r="E193" s="41"/>
      <c r="F193" s="234" t="s">
        <v>1003</v>
      </c>
      <c r="G193" s="41"/>
      <c r="H193" s="41"/>
      <c r="I193" s="137"/>
      <c r="J193" s="41"/>
      <c r="K193" s="41"/>
      <c r="L193" s="45"/>
      <c r="M193" s="235"/>
      <c r="N193" s="236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146</v>
      </c>
      <c r="AU193" s="18" t="s">
        <v>85</v>
      </c>
    </row>
    <row r="194" s="2" customFormat="1">
      <c r="A194" s="39"/>
      <c r="B194" s="40"/>
      <c r="C194" s="41"/>
      <c r="D194" s="233" t="s">
        <v>196</v>
      </c>
      <c r="E194" s="41"/>
      <c r="F194" s="260" t="s">
        <v>310</v>
      </c>
      <c r="G194" s="41"/>
      <c r="H194" s="41"/>
      <c r="I194" s="137"/>
      <c r="J194" s="41"/>
      <c r="K194" s="41"/>
      <c r="L194" s="45"/>
      <c r="M194" s="235"/>
      <c r="N194" s="236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196</v>
      </c>
      <c r="AU194" s="18" t="s">
        <v>85</v>
      </c>
    </row>
    <row r="195" s="13" customFormat="1">
      <c r="A195" s="13"/>
      <c r="B195" s="237"/>
      <c r="C195" s="238"/>
      <c r="D195" s="233" t="s">
        <v>147</v>
      </c>
      <c r="E195" s="239" t="s">
        <v>19</v>
      </c>
      <c r="F195" s="240" t="s">
        <v>1175</v>
      </c>
      <c r="G195" s="238"/>
      <c r="H195" s="241">
        <v>10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147</v>
      </c>
      <c r="AU195" s="247" t="s">
        <v>85</v>
      </c>
      <c r="AV195" s="13" t="s">
        <v>85</v>
      </c>
      <c r="AW195" s="13" t="s">
        <v>34</v>
      </c>
      <c r="AX195" s="13" t="s">
        <v>82</v>
      </c>
      <c r="AY195" s="247" t="s">
        <v>139</v>
      </c>
    </row>
    <row r="196" s="13" customFormat="1">
      <c r="A196" s="13"/>
      <c r="B196" s="237"/>
      <c r="C196" s="238"/>
      <c r="D196" s="233" t="s">
        <v>147</v>
      </c>
      <c r="E196" s="238"/>
      <c r="F196" s="240" t="s">
        <v>312</v>
      </c>
      <c r="G196" s="238"/>
      <c r="H196" s="241">
        <v>11.5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147</v>
      </c>
      <c r="AU196" s="247" t="s">
        <v>85</v>
      </c>
      <c r="AV196" s="13" t="s">
        <v>85</v>
      </c>
      <c r="AW196" s="13" t="s">
        <v>4</v>
      </c>
      <c r="AX196" s="13" t="s">
        <v>82</v>
      </c>
      <c r="AY196" s="247" t="s">
        <v>139</v>
      </c>
    </row>
    <row r="197" s="2" customFormat="1" ht="21.75" customHeight="1">
      <c r="A197" s="39"/>
      <c r="B197" s="40"/>
      <c r="C197" s="220" t="s">
        <v>164</v>
      </c>
      <c r="D197" s="220" t="s">
        <v>140</v>
      </c>
      <c r="E197" s="221" t="s">
        <v>1005</v>
      </c>
      <c r="F197" s="222" t="s">
        <v>1006</v>
      </c>
      <c r="G197" s="223" t="s">
        <v>180</v>
      </c>
      <c r="H197" s="224">
        <v>20</v>
      </c>
      <c r="I197" s="225"/>
      <c r="J197" s="226">
        <f>ROUND(I197*H197,2)</f>
        <v>0</v>
      </c>
      <c r="K197" s="222" t="s">
        <v>156</v>
      </c>
      <c r="L197" s="45"/>
      <c r="M197" s="227" t="s">
        <v>19</v>
      </c>
      <c r="N197" s="228" t="s">
        <v>45</v>
      </c>
      <c r="O197" s="85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233</v>
      </c>
      <c r="AT197" s="231" t="s">
        <v>140</v>
      </c>
      <c r="AU197" s="231" t="s">
        <v>85</v>
      </c>
      <c r="AY197" s="18" t="s">
        <v>139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82</v>
      </c>
      <c r="BK197" s="232">
        <f>ROUND(I197*H197,2)</f>
        <v>0</v>
      </c>
      <c r="BL197" s="18" t="s">
        <v>233</v>
      </c>
      <c r="BM197" s="231" t="s">
        <v>1177</v>
      </c>
    </row>
    <row r="198" s="2" customFormat="1">
      <c r="A198" s="39"/>
      <c r="B198" s="40"/>
      <c r="C198" s="41"/>
      <c r="D198" s="233" t="s">
        <v>146</v>
      </c>
      <c r="E198" s="41"/>
      <c r="F198" s="234" t="s">
        <v>1008</v>
      </c>
      <c r="G198" s="41"/>
      <c r="H198" s="41"/>
      <c r="I198" s="137"/>
      <c r="J198" s="41"/>
      <c r="K198" s="41"/>
      <c r="L198" s="45"/>
      <c r="M198" s="235"/>
      <c r="N198" s="236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146</v>
      </c>
      <c r="AU198" s="18" t="s">
        <v>85</v>
      </c>
    </row>
    <row r="199" s="2" customFormat="1" ht="16.5" customHeight="1">
      <c r="A199" s="39"/>
      <c r="B199" s="40"/>
      <c r="C199" s="250" t="s">
        <v>336</v>
      </c>
      <c r="D199" s="250" t="s">
        <v>161</v>
      </c>
      <c r="E199" s="251" t="s">
        <v>1009</v>
      </c>
      <c r="F199" s="252" t="s">
        <v>1010</v>
      </c>
      <c r="G199" s="253" t="s">
        <v>180</v>
      </c>
      <c r="H199" s="254">
        <v>23</v>
      </c>
      <c r="I199" s="255"/>
      <c r="J199" s="256">
        <f>ROUND(I199*H199,2)</f>
        <v>0</v>
      </c>
      <c r="K199" s="252" t="s">
        <v>156</v>
      </c>
      <c r="L199" s="257"/>
      <c r="M199" s="258" t="s">
        <v>19</v>
      </c>
      <c r="N199" s="259" t="s">
        <v>45</v>
      </c>
      <c r="O199" s="85"/>
      <c r="P199" s="229">
        <f>O199*H199</f>
        <v>0</v>
      </c>
      <c r="Q199" s="229">
        <v>0.00089999999999999998</v>
      </c>
      <c r="R199" s="229">
        <f>Q199*H199</f>
        <v>0.0207</v>
      </c>
      <c r="S199" s="229">
        <v>0</v>
      </c>
      <c r="T199" s="23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1" t="s">
        <v>284</v>
      </c>
      <c r="AT199" s="231" t="s">
        <v>161</v>
      </c>
      <c r="AU199" s="231" t="s">
        <v>85</v>
      </c>
      <c r="AY199" s="18" t="s">
        <v>139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8" t="s">
        <v>82</v>
      </c>
      <c r="BK199" s="232">
        <f>ROUND(I199*H199,2)</f>
        <v>0</v>
      </c>
      <c r="BL199" s="18" t="s">
        <v>284</v>
      </c>
      <c r="BM199" s="231" t="s">
        <v>1178</v>
      </c>
    </row>
    <row r="200" s="2" customFormat="1">
      <c r="A200" s="39"/>
      <c r="B200" s="40"/>
      <c r="C200" s="41"/>
      <c r="D200" s="233" t="s">
        <v>146</v>
      </c>
      <c r="E200" s="41"/>
      <c r="F200" s="234" t="s">
        <v>1010</v>
      </c>
      <c r="G200" s="41"/>
      <c r="H200" s="41"/>
      <c r="I200" s="137"/>
      <c r="J200" s="41"/>
      <c r="K200" s="41"/>
      <c r="L200" s="45"/>
      <c r="M200" s="235"/>
      <c r="N200" s="236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146</v>
      </c>
      <c r="AU200" s="18" t="s">
        <v>85</v>
      </c>
    </row>
    <row r="201" s="13" customFormat="1">
      <c r="A201" s="13"/>
      <c r="B201" s="237"/>
      <c r="C201" s="238"/>
      <c r="D201" s="233" t="s">
        <v>147</v>
      </c>
      <c r="E201" s="239" t="s">
        <v>19</v>
      </c>
      <c r="F201" s="240" t="s">
        <v>1179</v>
      </c>
      <c r="G201" s="238"/>
      <c r="H201" s="241">
        <v>20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147</v>
      </c>
      <c r="AU201" s="247" t="s">
        <v>85</v>
      </c>
      <c r="AV201" s="13" t="s">
        <v>85</v>
      </c>
      <c r="AW201" s="13" t="s">
        <v>34</v>
      </c>
      <c r="AX201" s="13" t="s">
        <v>82</v>
      </c>
      <c r="AY201" s="247" t="s">
        <v>139</v>
      </c>
    </row>
    <row r="202" s="13" customFormat="1">
      <c r="A202" s="13"/>
      <c r="B202" s="237"/>
      <c r="C202" s="238"/>
      <c r="D202" s="233" t="s">
        <v>147</v>
      </c>
      <c r="E202" s="238"/>
      <c r="F202" s="240" t="s">
        <v>300</v>
      </c>
      <c r="G202" s="238"/>
      <c r="H202" s="241">
        <v>23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147</v>
      </c>
      <c r="AU202" s="247" t="s">
        <v>85</v>
      </c>
      <c r="AV202" s="13" t="s">
        <v>85</v>
      </c>
      <c r="AW202" s="13" t="s">
        <v>4</v>
      </c>
      <c r="AX202" s="13" t="s">
        <v>82</v>
      </c>
      <c r="AY202" s="247" t="s">
        <v>139</v>
      </c>
    </row>
    <row r="203" s="2" customFormat="1" ht="21.75" customHeight="1">
      <c r="A203" s="39"/>
      <c r="B203" s="40"/>
      <c r="C203" s="220" t="s">
        <v>343</v>
      </c>
      <c r="D203" s="220" t="s">
        <v>140</v>
      </c>
      <c r="E203" s="221" t="s">
        <v>314</v>
      </c>
      <c r="F203" s="222" t="s">
        <v>315</v>
      </c>
      <c r="G203" s="223" t="s">
        <v>180</v>
      </c>
      <c r="H203" s="224">
        <v>20</v>
      </c>
      <c r="I203" s="225"/>
      <c r="J203" s="226">
        <f>ROUND(I203*H203,2)</f>
        <v>0</v>
      </c>
      <c r="K203" s="222" t="s">
        <v>156</v>
      </c>
      <c r="L203" s="45"/>
      <c r="M203" s="227" t="s">
        <v>19</v>
      </c>
      <c r="N203" s="228" t="s">
        <v>45</v>
      </c>
      <c r="O203" s="85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1" t="s">
        <v>233</v>
      </c>
      <c r="AT203" s="231" t="s">
        <v>140</v>
      </c>
      <c r="AU203" s="231" t="s">
        <v>85</v>
      </c>
      <c r="AY203" s="18" t="s">
        <v>139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82</v>
      </c>
      <c r="BK203" s="232">
        <f>ROUND(I203*H203,2)</f>
        <v>0</v>
      </c>
      <c r="BL203" s="18" t="s">
        <v>233</v>
      </c>
      <c r="BM203" s="231" t="s">
        <v>316</v>
      </c>
    </row>
    <row r="204" s="2" customFormat="1">
      <c r="A204" s="39"/>
      <c r="B204" s="40"/>
      <c r="C204" s="41"/>
      <c r="D204" s="233" t="s">
        <v>146</v>
      </c>
      <c r="E204" s="41"/>
      <c r="F204" s="234" t="s">
        <v>317</v>
      </c>
      <c r="G204" s="41"/>
      <c r="H204" s="41"/>
      <c r="I204" s="137"/>
      <c r="J204" s="41"/>
      <c r="K204" s="41"/>
      <c r="L204" s="45"/>
      <c r="M204" s="235"/>
      <c r="N204" s="236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146</v>
      </c>
      <c r="AU204" s="18" t="s">
        <v>85</v>
      </c>
    </row>
    <row r="205" s="2" customFormat="1" ht="21.75" customHeight="1">
      <c r="A205" s="39"/>
      <c r="B205" s="40"/>
      <c r="C205" s="220" t="s">
        <v>351</v>
      </c>
      <c r="D205" s="220" t="s">
        <v>140</v>
      </c>
      <c r="E205" s="221" t="s">
        <v>1013</v>
      </c>
      <c r="F205" s="222" t="s">
        <v>1014</v>
      </c>
      <c r="G205" s="223" t="s">
        <v>180</v>
      </c>
      <c r="H205" s="224">
        <v>20</v>
      </c>
      <c r="I205" s="225"/>
      <c r="J205" s="226">
        <f>ROUND(I205*H205,2)</f>
        <v>0</v>
      </c>
      <c r="K205" s="222" t="s">
        <v>156</v>
      </c>
      <c r="L205" s="45"/>
      <c r="M205" s="227" t="s">
        <v>19</v>
      </c>
      <c r="N205" s="228" t="s">
        <v>45</v>
      </c>
      <c r="O205" s="85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1" t="s">
        <v>233</v>
      </c>
      <c r="AT205" s="231" t="s">
        <v>140</v>
      </c>
      <c r="AU205" s="231" t="s">
        <v>85</v>
      </c>
      <c r="AY205" s="18" t="s">
        <v>139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82</v>
      </c>
      <c r="BK205" s="232">
        <f>ROUND(I205*H205,2)</f>
        <v>0</v>
      </c>
      <c r="BL205" s="18" t="s">
        <v>233</v>
      </c>
      <c r="BM205" s="231" t="s">
        <v>1180</v>
      </c>
    </row>
    <row r="206" s="2" customFormat="1">
      <c r="A206" s="39"/>
      <c r="B206" s="40"/>
      <c r="C206" s="41"/>
      <c r="D206" s="233" t="s">
        <v>146</v>
      </c>
      <c r="E206" s="41"/>
      <c r="F206" s="234" t="s">
        <v>1016</v>
      </c>
      <c r="G206" s="41"/>
      <c r="H206" s="41"/>
      <c r="I206" s="137"/>
      <c r="J206" s="41"/>
      <c r="K206" s="41"/>
      <c r="L206" s="45"/>
      <c r="M206" s="235"/>
      <c r="N206" s="236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146</v>
      </c>
      <c r="AU206" s="18" t="s">
        <v>85</v>
      </c>
    </row>
    <row r="207" s="2" customFormat="1">
      <c r="A207" s="39"/>
      <c r="B207" s="40"/>
      <c r="C207" s="41"/>
      <c r="D207" s="233" t="s">
        <v>183</v>
      </c>
      <c r="E207" s="41"/>
      <c r="F207" s="260" t="s">
        <v>1017</v>
      </c>
      <c r="G207" s="41"/>
      <c r="H207" s="41"/>
      <c r="I207" s="137"/>
      <c r="J207" s="41"/>
      <c r="K207" s="41"/>
      <c r="L207" s="45"/>
      <c r="M207" s="235"/>
      <c r="N207" s="236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183</v>
      </c>
      <c r="AU207" s="18" t="s">
        <v>85</v>
      </c>
    </row>
    <row r="208" s="13" customFormat="1">
      <c r="A208" s="13"/>
      <c r="B208" s="237"/>
      <c r="C208" s="238"/>
      <c r="D208" s="233" t="s">
        <v>147</v>
      </c>
      <c r="E208" s="239" t="s">
        <v>19</v>
      </c>
      <c r="F208" s="240" t="s">
        <v>1181</v>
      </c>
      <c r="G208" s="238"/>
      <c r="H208" s="241">
        <v>20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147</v>
      </c>
      <c r="AU208" s="247" t="s">
        <v>85</v>
      </c>
      <c r="AV208" s="13" t="s">
        <v>85</v>
      </c>
      <c r="AW208" s="13" t="s">
        <v>34</v>
      </c>
      <c r="AX208" s="13" t="s">
        <v>82</v>
      </c>
      <c r="AY208" s="247" t="s">
        <v>139</v>
      </c>
    </row>
    <row r="209" s="2" customFormat="1" ht="16.5" customHeight="1">
      <c r="A209" s="39"/>
      <c r="B209" s="40"/>
      <c r="C209" s="250" t="s">
        <v>357</v>
      </c>
      <c r="D209" s="250" t="s">
        <v>161</v>
      </c>
      <c r="E209" s="251" t="s">
        <v>319</v>
      </c>
      <c r="F209" s="252" t="s">
        <v>320</v>
      </c>
      <c r="G209" s="253" t="s">
        <v>180</v>
      </c>
      <c r="H209" s="254">
        <v>23</v>
      </c>
      <c r="I209" s="255"/>
      <c r="J209" s="256">
        <f>ROUND(I209*H209,2)</f>
        <v>0</v>
      </c>
      <c r="K209" s="252" t="s">
        <v>156</v>
      </c>
      <c r="L209" s="257"/>
      <c r="M209" s="258" t="s">
        <v>19</v>
      </c>
      <c r="N209" s="259" t="s">
        <v>45</v>
      </c>
      <c r="O209" s="85"/>
      <c r="P209" s="229">
        <f>O209*H209</f>
        <v>0</v>
      </c>
      <c r="Q209" s="229">
        <v>0.00021000000000000001</v>
      </c>
      <c r="R209" s="229">
        <f>Q209*H209</f>
        <v>0.0048300000000000001</v>
      </c>
      <c r="S209" s="229">
        <v>0</v>
      </c>
      <c r="T209" s="23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1" t="s">
        <v>284</v>
      </c>
      <c r="AT209" s="231" t="s">
        <v>161</v>
      </c>
      <c r="AU209" s="231" t="s">
        <v>85</v>
      </c>
      <c r="AY209" s="18" t="s">
        <v>139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8" t="s">
        <v>82</v>
      </c>
      <c r="BK209" s="232">
        <f>ROUND(I209*H209,2)</f>
        <v>0</v>
      </c>
      <c r="BL209" s="18" t="s">
        <v>284</v>
      </c>
      <c r="BM209" s="231" t="s">
        <v>321</v>
      </c>
    </row>
    <row r="210" s="2" customFormat="1">
      <c r="A210" s="39"/>
      <c r="B210" s="40"/>
      <c r="C210" s="41"/>
      <c r="D210" s="233" t="s">
        <v>146</v>
      </c>
      <c r="E210" s="41"/>
      <c r="F210" s="234" t="s">
        <v>320</v>
      </c>
      <c r="G210" s="41"/>
      <c r="H210" s="41"/>
      <c r="I210" s="137"/>
      <c r="J210" s="41"/>
      <c r="K210" s="41"/>
      <c r="L210" s="45"/>
      <c r="M210" s="235"/>
      <c r="N210" s="236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146</v>
      </c>
      <c r="AU210" s="18" t="s">
        <v>85</v>
      </c>
    </row>
    <row r="211" s="2" customFormat="1">
      <c r="A211" s="39"/>
      <c r="B211" s="40"/>
      <c r="C211" s="41"/>
      <c r="D211" s="233" t="s">
        <v>196</v>
      </c>
      <c r="E211" s="41"/>
      <c r="F211" s="260" t="s">
        <v>310</v>
      </c>
      <c r="G211" s="41"/>
      <c r="H211" s="41"/>
      <c r="I211" s="137"/>
      <c r="J211" s="41"/>
      <c r="K211" s="41"/>
      <c r="L211" s="45"/>
      <c r="M211" s="235"/>
      <c r="N211" s="236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196</v>
      </c>
      <c r="AU211" s="18" t="s">
        <v>85</v>
      </c>
    </row>
    <row r="212" s="13" customFormat="1">
      <c r="A212" s="13"/>
      <c r="B212" s="237"/>
      <c r="C212" s="238"/>
      <c r="D212" s="233" t="s">
        <v>147</v>
      </c>
      <c r="E212" s="239" t="s">
        <v>19</v>
      </c>
      <c r="F212" s="240" t="s">
        <v>1181</v>
      </c>
      <c r="G212" s="238"/>
      <c r="H212" s="241">
        <v>20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147</v>
      </c>
      <c r="AU212" s="247" t="s">
        <v>85</v>
      </c>
      <c r="AV212" s="13" t="s">
        <v>85</v>
      </c>
      <c r="AW212" s="13" t="s">
        <v>34</v>
      </c>
      <c r="AX212" s="13" t="s">
        <v>82</v>
      </c>
      <c r="AY212" s="247" t="s">
        <v>139</v>
      </c>
    </row>
    <row r="213" s="13" customFormat="1">
      <c r="A213" s="13"/>
      <c r="B213" s="237"/>
      <c r="C213" s="238"/>
      <c r="D213" s="233" t="s">
        <v>147</v>
      </c>
      <c r="E213" s="238"/>
      <c r="F213" s="240" t="s">
        <v>300</v>
      </c>
      <c r="G213" s="238"/>
      <c r="H213" s="241">
        <v>23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147</v>
      </c>
      <c r="AU213" s="247" t="s">
        <v>85</v>
      </c>
      <c r="AV213" s="13" t="s">
        <v>85</v>
      </c>
      <c r="AW213" s="13" t="s">
        <v>4</v>
      </c>
      <c r="AX213" s="13" t="s">
        <v>82</v>
      </c>
      <c r="AY213" s="247" t="s">
        <v>139</v>
      </c>
    </row>
    <row r="214" s="12" customFormat="1" ht="22.8" customHeight="1">
      <c r="A214" s="12"/>
      <c r="B214" s="206"/>
      <c r="C214" s="207"/>
      <c r="D214" s="208" t="s">
        <v>73</v>
      </c>
      <c r="E214" s="248" t="s">
        <v>324</v>
      </c>
      <c r="F214" s="248" t="s">
        <v>325</v>
      </c>
      <c r="G214" s="207"/>
      <c r="H214" s="207"/>
      <c r="I214" s="210"/>
      <c r="J214" s="249">
        <f>BK214</f>
        <v>0</v>
      </c>
      <c r="K214" s="207"/>
      <c r="L214" s="212"/>
      <c r="M214" s="213"/>
      <c r="N214" s="214"/>
      <c r="O214" s="214"/>
      <c r="P214" s="215">
        <f>SUM(P215:P395)</f>
        <v>0</v>
      </c>
      <c r="Q214" s="214"/>
      <c r="R214" s="215">
        <f>SUM(R215:R395)</f>
        <v>5.7645349999999995</v>
      </c>
      <c r="S214" s="214"/>
      <c r="T214" s="216">
        <f>SUM(T215:T395)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7" t="s">
        <v>160</v>
      </c>
      <c r="AT214" s="218" t="s">
        <v>73</v>
      </c>
      <c r="AU214" s="218" t="s">
        <v>82</v>
      </c>
      <c r="AY214" s="217" t="s">
        <v>139</v>
      </c>
      <c r="BK214" s="219">
        <f>SUM(BK215:BK395)</f>
        <v>0</v>
      </c>
    </row>
    <row r="215" s="2" customFormat="1" ht="16.5" customHeight="1">
      <c r="A215" s="39"/>
      <c r="B215" s="40"/>
      <c r="C215" s="220" t="s">
        <v>364</v>
      </c>
      <c r="D215" s="220" t="s">
        <v>140</v>
      </c>
      <c r="E215" s="221" t="s">
        <v>327</v>
      </c>
      <c r="F215" s="222" t="s">
        <v>328</v>
      </c>
      <c r="G215" s="223" t="s">
        <v>155</v>
      </c>
      <c r="H215" s="224">
        <v>12</v>
      </c>
      <c r="I215" s="225"/>
      <c r="J215" s="226">
        <f>ROUND(I215*H215,2)</f>
        <v>0</v>
      </c>
      <c r="K215" s="222" t="s">
        <v>156</v>
      </c>
      <c r="L215" s="45"/>
      <c r="M215" s="227" t="s">
        <v>19</v>
      </c>
      <c r="N215" s="228" t="s">
        <v>45</v>
      </c>
      <c r="O215" s="85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1" t="s">
        <v>233</v>
      </c>
      <c r="AT215" s="231" t="s">
        <v>140</v>
      </c>
      <c r="AU215" s="231" t="s">
        <v>85</v>
      </c>
      <c r="AY215" s="18" t="s">
        <v>139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8" t="s">
        <v>82</v>
      </c>
      <c r="BK215" s="232">
        <f>ROUND(I215*H215,2)</f>
        <v>0</v>
      </c>
      <c r="BL215" s="18" t="s">
        <v>233</v>
      </c>
      <c r="BM215" s="231" t="s">
        <v>329</v>
      </c>
    </row>
    <row r="216" s="2" customFormat="1">
      <c r="A216" s="39"/>
      <c r="B216" s="40"/>
      <c r="C216" s="41"/>
      <c r="D216" s="233" t="s">
        <v>146</v>
      </c>
      <c r="E216" s="41"/>
      <c r="F216" s="234" t="s">
        <v>330</v>
      </c>
      <c r="G216" s="41"/>
      <c r="H216" s="41"/>
      <c r="I216" s="137"/>
      <c r="J216" s="41"/>
      <c r="K216" s="41"/>
      <c r="L216" s="45"/>
      <c r="M216" s="235"/>
      <c r="N216" s="236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146</v>
      </c>
      <c r="AU216" s="18" t="s">
        <v>85</v>
      </c>
    </row>
    <row r="217" s="2" customFormat="1">
      <c r="A217" s="39"/>
      <c r="B217" s="40"/>
      <c r="C217" s="41"/>
      <c r="D217" s="233" t="s">
        <v>183</v>
      </c>
      <c r="E217" s="41"/>
      <c r="F217" s="260" t="s">
        <v>331</v>
      </c>
      <c r="G217" s="41"/>
      <c r="H217" s="41"/>
      <c r="I217" s="137"/>
      <c r="J217" s="41"/>
      <c r="K217" s="41"/>
      <c r="L217" s="45"/>
      <c r="M217" s="235"/>
      <c r="N217" s="236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183</v>
      </c>
      <c r="AU217" s="18" t="s">
        <v>85</v>
      </c>
    </row>
    <row r="218" s="2" customFormat="1" ht="16.5" customHeight="1">
      <c r="A218" s="39"/>
      <c r="B218" s="40"/>
      <c r="C218" s="250" t="s">
        <v>370</v>
      </c>
      <c r="D218" s="250" t="s">
        <v>161</v>
      </c>
      <c r="E218" s="251" t="s">
        <v>332</v>
      </c>
      <c r="F218" s="252" t="s">
        <v>333</v>
      </c>
      <c r="G218" s="253" t="s">
        <v>155</v>
      </c>
      <c r="H218" s="254">
        <v>12</v>
      </c>
      <c r="I218" s="255"/>
      <c r="J218" s="256">
        <f>ROUND(I218*H218,2)</f>
        <v>0</v>
      </c>
      <c r="K218" s="252" t="s">
        <v>156</v>
      </c>
      <c r="L218" s="257"/>
      <c r="M218" s="258" t="s">
        <v>19</v>
      </c>
      <c r="N218" s="259" t="s">
        <v>45</v>
      </c>
      <c r="O218" s="85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284</v>
      </c>
      <c r="AT218" s="231" t="s">
        <v>161</v>
      </c>
      <c r="AU218" s="231" t="s">
        <v>85</v>
      </c>
      <c r="AY218" s="18" t="s">
        <v>139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82</v>
      </c>
      <c r="BK218" s="232">
        <f>ROUND(I218*H218,2)</f>
        <v>0</v>
      </c>
      <c r="BL218" s="18" t="s">
        <v>284</v>
      </c>
      <c r="BM218" s="231" t="s">
        <v>334</v>
      </c>
    </row>
    <row r="219" s="2" customFormat="1">
      <c r="A219" s="39"/>
      <c r="B219" s="40"/>
      <c r="C219" s="41"/>
      <c r="D219" s="233" t="s">
        <v>146</v>
      </c>
      <c r="E219" s="41"/>
      <c r="F219" s="234" t="s">
        <v>333</v>
      </c>
      <c r="G219" s="41"/>
      <c r="H219" s="41"/>
      <c r="I219" s="137"/>
      <c r="J219" s="41"/>
      <c r="K219" s="41"/>
      <c r="L219" s="45"/>
      <c r="M219" s="235"/>
      <c r="N219" s="236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146</v>
      </c>
      <c r="AU219" s="18" t="s">
        <v>85</v>
      </c>
    </row>
    <row r="220" s="13" customFormat="1">
      <c r="A220" s="13"/>
      <c r="B220" s="237"/>
      <c r="C220" s="238"/>
      <c r="D220" s="233" t="s">
        <v>147</v>
      </c>
      <c r="E220" s="239" t="s">
        <v>19</v>
      </c>
      <c r="F220" s="240" t="s">
        <v>1182</v>
      </c>
      <c r="G220" s="238"/>
      <c r="H220" s="241">
        <v>12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147</v>
      </c>
      <c r="AU220" s="247" t="s">
        <v>85</v>
      </c>
      <c r="AV220" s="13" t="s">
        <v>85</v>
      </c>
      <c r="AW220" s="13" t="s">
        <v>34</v>
      </c>
      <c r="AX220" s="13" t="s">
        <v>82</v>
      </c>
      <c r="AY220" s="247" t="s">
        <v>139</v>
      </c>
    </row>
    <row r="221" s="2" customFormat="1" ht="21.75" customHeight="1">
      <c r="A221" s="39"/>
      <c r="B221" s="40"/>
      <c r="C221" s="250" t="s">
        <v>375</v>
      </c>
      <c r="D221" s="250" t="s">
        <v>161</v>
      </c>
      <c r="E221" s="251" t="s">
        <v>1022</v>
      </c>
      <c r="F221" s="252" t="s">
        <v>1023</v>
      </c>
      <c r="G221" s="253" t="s">
        <v>1024</v>
      </c>
      <c r="H221" s="254">
        <v>2</v>
      </c>
      <c r="I221" s="255"/>
      <c r="J221" s="256">
        <f>ROUND(I221*H221,2)</f>
        <v>0</v>
      </c>
      <c r="K221" s="252" t="s">
        <v>19</v>
      </c>
      <c r="L221" s="257"/>
      <c r="M221" s="258" t="s">
        <v>19</v>
      </c>
      <c r="N221" s="259" t="s">
        <v>45</v>
      </c>
      <c r="O221" s="85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1" t="s">
        <v>347</v>
      </c>
      <c r="AT221" s="231" t="s">
        <v>161</v>
      </c>
      <c r="AU221" s="231" t="s">
        <v>85</v>
      </c>
      <c r="AY221" s="18" t="s">
        <v>139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8" t="s">
        <v>82</v>
      </c>
      <c r="BK221" s="232">
        <f>ROUND(I221*H221,2)</f>
        <v>0</v>
      </c>
      <c r="BL221" s="18" t="s">
        <v>233</v>
      </c>
      <c r="BM221" s="231" t="s">
        <v>1025</v>
      </c>
    </row>
    <row r="222" s="2" customFormat="1">
      <c r="A222" s="39"/>
      <c r="B222" s="40"/>
      <c r="C222" s="41"/>
      <c r="D222" s="233" t="s">
        <v>146</v>
      </c>
      <c r="E222" s="41"/>
      <c r="F222" s="234" t="s">
        <v>1023</v>
      </c>
      <c r="G222" s="41"/>
      <c r="H222" s="41"/>
      <c r="I222" s="137"/>
      <c r="J222" s="41"/>
      <c r="K222" s="41"/>
      <c r="L222" s="45"/>
      <c r="M222" s="235"/>
      <c r="N222" s="236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146</v>
      </c>
      <c r="AU222" s="18" t="s">
        <v>85</v>
      </c>
    </row>
    <row r="223" s="13" customFormat="1">
      <c r="A223" s="13"/>
      <c r="B223" s="237"/>
      <c r="C223" s="238"/>
      <c r="D223" s="233" t="s">
        <v>147</v>
      </c>
      <c r="E223" s="239" t="s">
        <v>19</v>
      </c>
      <c r="F223" s="240" t="s">
        <v>1183</v>
      </c>
      <c r="G223" s="238"/>
      <c r="H223" s="241">
        <v>2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147</v>
      </c>
      <c r="AU223" s="247" t="s">
        <v>85</v>
      </c>
      <c r="AV223" s="13" t="s">
        <v>85</v>
      </c>
      <c r="AW223" s="13" t="s">
        <v>34</v>
      </c>
      <c r="AX223" s="13" t="s">
        <v>82</v>
      </c>
      <c r="AY223" s="247" t="s">
        <v>139</v>
      </c>
    </row>
    <row r="224" s="2" customFormat="1" ht="16.5" customHeight="1">
      <c r="A224" s="39"/>
      <c r="B224" s="40"/>
      <c r="C224" s="220" t="s">
        <v>380</v>
      </c>
      <c r="D224" s="220" t="s">
        <v>140</v>
      </c>
      <c r="E224" s="221" t="s">
        <v>337</v>
      </c>
      <c r="F224" s="222" t="s">
        <v>338</v>
      </c>
      <c r="G224" s="223" t="s">
        <v>180</v>
      </c>
      <c r="H224" s="224">
        <v>10</v>
      </c>
      <c r="I224" s="225"/>
      <c r="J224" s="226">
        <f>ROUND(I224*H224,2)</f>
        <v>0</v>
      </c>
      <c r="K224" s="222" t="s">
        <v>156</v>
      </c>
      <c r="L224" s="45"/>
      <c r="M224" s="227" t="s">
        <v>19</v>
      </c>
      <c r="N224" s="228" t="s">
        <v>45</v>
      </c>
      <c r="O224" s="85"/>
      <c r="P224" s="229">
        <f>O224*H224</f>
        <v>0</v>
      </c>
      <c r="Q224" s="229">
        <v>5.0000000000000002E-05</v>
      </c>
      <c r="R224" s="229">
        <f>Q224*H224</f>
        <v>0.00050000000000000001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233</v>
      </c>
      <c r="AT224" s="231" t="s">
        <v>140</v>
      </c>
      <c r="AU224" s="231" t="s">
        <v>85</v>
      </c>
      <c r="AY224" s="18" t="s">
        <v>139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82</v>
      </c>
      <c r="BK224" s="232">
        <f>ROUND(I224*H224,2)</f>
        <v>0</v>
      </c>
      <c r="BL224" s="18" t="s">
        <v>233</v>
      </c>
      <c r="BM224" s="231" t="s">
        <v>1027</v>
      </c>
    </row>
    <row r="225" s="2" customFormat="1">
      <c r="A225" s="39"/>
      <c r="B225" s="40"/>
      <c r="C225" s="41"/>
      <c r="D225" s="233" t="s">
        <v>146</v>
      </c>
      <c r="E225" s="41"/>
      <c r="F225" s="234" t="s">
        <v>340</v>
      </c>
      <c r="G225" s="41"/>
      <c r="H225" s="41"/>
      <c r="I225" s="137"/>
      <c r="J225" s="41"/>
      <c r="K225" s="41"/>
      <c r="L225" s="45"/>
      <c r="M225" s="235"/>
      <c r="N225" s="236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146</v>
      </c>
      <c r="AU225" s="18" t="s">
        <v>85</v>
      </c>
    </row>
    <row r="226" s="2" customFormat="1">
      <c r="A226" s="39"/>
      <c r="B226" s="40"/>
      <c r="C226" s="41"/>
      <c r="D226" s="233" t="s">
        <v>183</v>
      </c>
      <c r="E226" s="41"/>
      <c r="F226" s="260" t="s">
        <v>341</v>
      </c>
      <c r="G226" s="41"/>
      <c r="H226" s="41"/>
      <c r="I226" s="137"/>
      <c r="J226" s="41"/>
      <c r="K226" s="41"/>
      <c r="L226" s="45"/>
      <c r="M226" s="235"/>
      <c r="N226" s="236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183</v>
      </c>
      <c r="AU226" s="18" t="s">
        <v>85</v>
      </c>
    </row>
    <row r="227" s="13" customFormat="1">
      <c r="A227" s="13"/>
      <c r="B227" s="237"/>
      <c r="C227" s="238"/>
      <c r="D227" s="233" t="s">
        <v>147</v>
      </c>
      <c r="E227" s="239" t="s">
        <v>19</v>
      </c>
      <c r="F227" s="240" t="s">
        <v>342</v>
      </c>
      <c r="G227" s="238"/>
      <c r="H227" s="241">
        <v>10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147</v>
      </c>
      <c r="AU227" s="247" t="s">
        <v>85</v>
      </c>
      <c r="AV227" s="13" t="s">
        <v>85</v>
      </c>
      <c r="AW227" s="13" t="s">
        <v>34</v>
      </c>
      <c r="AX227" s="13" t="s">
        <v>82</v>
      </c>
      <c r="AY227" s="247" t="s">
        <v>139</v>
      </c>
    </row>
    <row r="228" s="2" customFormat="1" ht="16.5" customHeight="1">
      <c r="A228" s="39"/>
      <c r="B228" s="40"/>
      <c r="C228" s="250" t="s">
        <v>385</v>
      </c>
      <c r="D228" s="250" t="s">
        <v>161</v>
      </c>
      <c r="E228" s="251" t="s">
        <v>344</v>
      </c>
      <c r="F228" s="252" t="s">
        <v>345</v>
      </c>
      <c r="G228" s="253" t="s">
        <v>346</v>
      </c>
      <c r="H228" s="254">
        <v>7.4400000000000004</v>
      </c>
      <c r="I228" s="255"/>
      <c r="J228" s="256">
        <f>ROUND(I228*H228,2)</f>
        <v>0</v>
      </c>
      <c r="K228" s="252" t="s">
        <v>156</v>
      </c>
      <c r="L228" s="257"/>
      <c r="M228" s="258" t="s">
        <v>19</v>
      </c>
      <c r="N228" s="259" t="s">
        <v>45</v>
      </c>
      <c r="O228" s="85"/>
      <c r="P228" s="229">
        <f>O228*H228</f>
        <v>0</v>
      </c>
      <c r="Q228" s="229">
        <v>0.001</v>
      </c>
      <c r="R228" s="229">
        <f>Q228*H228</f>
        <v>0.0074400000000000004</v>
      </c>
      <c r="S228" s="229">
        <v>0</v>
      </c>
      <c r="T228" s="23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1" t="s">
        <v>347</v>
      </c>
      <c r="AT228" s="231" t="s">
        <v>161</v>
      </c>
      <c r="AU228" s="231" t="s">
        <v>85</v>
      </c>
      <c r="AY228" s="18" t="s">
        <v>139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8" t="s">
        <v>82</v>
      </c>
      <c r="BK228" s="232">
        <f>ROUND(I228*H228,2)</f>
        <v>0</v>
      </c>
      <c r="BL228" s="18" t="s">
        <v>233</v>
      </c>
      <c r="BM228" s="231" t="s">
        <v>1028</v>
      </c>
    </row>
    <row r="229" s="2" customFormat="1">
      <c r="A229" s="39"/>
      <c r="B229" s="40"/>
      <c r="C229" s="41"/>
      <c r="D229" s="233" t="s">
        <v>146</v>
      </c>
      <c r="E229" s="41"/>
      <c r="F229" s="234" t="s">
        <v>345</v>
      </c>
      <c r="G229" s="41"/>
      <c r="H229" s="41"/>
      <c r="I229" s="137"/>
      <c r="J229" s="41"/>
      <c r="K229" s="41"/>
      <c r="L229" s="45"/>
      <c r="M229" s="235"/>
      <c r="N229" s="236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146</v>
      </c>
      <c r="AU229" s="18" t="s">
        <v>85</v>
      </c>
    </row>
    <row r="230" s="13" customFormat="1">
      <c r="A230" s="13"/>
      <c r="B230" s="237"/>
      <c r="C230" s="238"/>
      <c r="D230" s="233" t="s">
        <v>147</v>
      </c>
      <c r="E230" s="238"/>
      <c r="F230" s="240" t="s">
        <v>350</v>
      </c>
      <c r="G230" s="238"/>
      <c r="H230" s="241">
        <v>7.4400000000000004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147</v>
      </c>
      <c r="AU230" s="247" t="s">
        <v>85</v>
      </c>
      <c r="AV230" s="13" t="s">
        <v>85</v>
      </c>
      <c r="AW230" s="13" t="s">
        <v>4</v>
      </c>
      <c r="AX230" s="13" t="s">
        <v>82</v>
      </c>
      <c r="AY230" s="247" t="s">
        <v>139</v>
      </c>
    </row>
    <row r="231" s="2" customFormat="1" ht="21.75" customHeight="1">
      <c r="A231" s="39"/>
      <c r="B231" s="40"/>
      <c r="C231" s="220" t="s">
        <v>389</v>
      </c>
      <c r="D231" s="220" t="s">
        <v>140</v>
      </c>
      <c r="E231" s="221" t="s">
        <v>352</v>
      </c>
      <c r="F231" s="222" t="s">
        <v>353</v>
      </c>
      <c r="G231" s="223" t="s">
        <v>180</v>
      </c>
      <c r="H231" s="224">
        <v>10</v>
      </c>
      <c r="I231" s="225"/>
      <c r="J231" s="226">
        <f>ROUND(I231*H231,2)</f>
        <v>0</v>
      </c>
      <c r="K231" s="222" t="s">
        <v>156</v>
      </c>
      <c r="L231" s="45"/>
      <c r="M231" s="227" t="s">
        <v>19</v>
      </c>
      <c r="N231" s="228" t="s">
        <v>45</v>
      </c>
      <c r="O231" s="85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1" t="s">
        <v>233</v>
      </c>
      <c r="AT231" s="231" t="s">
        <v>140</v>
      </c>
      <c r="AU231" s="231" t="s">
        <v>85</v>
      </c>
      <c r="AY231" s="18" t="s">
        <v>139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8" t="s">
        <v>82</v>
      </c>
      <c r="BK231" s="232">
        <f>ROUND(I231*H231,2)</f>
        <v>0</v>
      </c>
      <c r="BL231" s="18" t="s">
        <v>233</v>
      </c>
      <c r="BM231" s="231" t="s">
        <v>1029</v>
      </c>
    </row>
    <row r="232" s="2" customFormat="1">
      <c r="A232" s="39"/>
      <c r="B232" s="40"/>
      <c r="C232" s="41"/>
      <c r="D232" s="233" t="s">
        <v>146</v>
      </c>
      <c r="E232" s="41"/>
      <c r="F232" s="234" t="s">
        <v>355</v>
      </c>
      <c r="G232" s="41"/>
      <c r="H232" s="41"/>
      <c r="I232" s="137"/>
      <c r="J232" s="41"/>
      <c r="K232" s="41"/>
      <c r="L232" s="45"/>
      <c r="M232" s="235"/>
      <c r="N232" s="236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146</v>
      </c>
      <c r="AU232" s="18" t="s">
        <v>85</v>
      </c>
    </row>
    <row r="233" s="13" customFormat="1">
      <c r="A233" s="13"/>
      <c r="B233" s="237"/>
      <c r="C233" s="238"/>
      <c r="D233" s="233" t="s">
        <v>147</v>
      </c>
      <c r="E233" s="239" t="s">
        <v>19</v>
      </c>
      <c r="F233" s="240" t="s">
        <v>205</v>
      </c>
      <c r="G233" s="238"/>
      <c r="H233" s="241">
        <v>10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147</v>
      </c>
      <c r="AU233" s="247" t="s">
        <v>85</v>
      </c>
      <c r="AV233" s="13" t="s">
        <v>85</v>
      </c>
      <c r="AW233" s="13" t="s">
        <v>34</v>
      </c>
      <c r="AX233" s="13" t="s">
        <v>82</v>
      </c>
      <c r="AY233" s="247" t="s">
        <v>139</v>
      </c>
    </row>
    <row r="234" s="2" customFormat="1" ht="16.5" customHeight="1">
      <c r="A234" s="39"/>
      <c r="B234" s="40"/>
      <c r="C234" s="250" t="s">
        <v>394</v>
      </c>
      <c r="D234" s="250" t="s">
        <v>161</v>
      </c>
      <c r="E234" s="251" t="s">
        <v>358</v>
      </c>
      <c r="F234" s="252" t="s">
        <v>359</v>
      </c>
      <c r="G234" s="253" t="s">
        <v>346</v>
      </c>
      <c r="H234" s="254">
        <v>12.6</v>
      </c>
      <c r="I234" s="255"/>
      <c r="J234" s="256">
        <f>ROUND(I234*H234,2)</f>
        <v>0</v>
      </c>
      <c r="K234" s="252" t="s">
        <v>156</v>
      </c>
      <c r="L234" s="257"/>
      <c r="M234" s="258" t="s">
        <v>19</v>
      </c>
      <c r="N234" s="259" t="s">
        <v>45</v>
      </c>
      <c r="O234" s="85"/>
      <c r="P234" s="229">
        <f>O234*H234</f>
        <v>0</v>
      </c>
      <c r="Q234" s="229">
        <v>0.001</v>
      </c>
      <c r="R234" s="229">
        <f>Q234*H234</f>
        <v>0.0126</v>
      </c>
      <c r="S234" s="229">
        <v>0</v>
      </c>
      <c r="T234" s="23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1" t="s">
        <v>347</v>
      </c>
      <c r="AT234" s="231" t="s">
        <v>161</v>
      </c>
      <c r="AU234" s="231" t="s">
        <v>85</v>
      </c>
      <c r="AY234" s="18" t="s">
        <v>139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8" t="s">
        <v>82</v>
      </c>
      <c r="BK234" s="232">
        <f>ROUND(I234*H234,2)</f>
        <v>0</v>
      </c>
      <c r="BL234" s="18" t="s">
        <v>233</v>
      </c>
      <c r="BM234" s="231" t="s">
        <v>1031</v>
      </c>
    </row>
    <row r="235" s="2" customFormat="1">
      <c r="A235" s="39"/>
      <c r="B235" s="40"/>
      <c r="C235" s="41"/>
      <c r="D235" s="233" t="s">
        <v>146</v>
      </c>
      <c r="E235" s="41"/>
      <c r="F235" s="234" t="s">
        <v>359</v>
      </c>
      <c r="G235" s="41"/>
      <c r="H235" s="41"/>
      <c r="I235" s="137"/>
      <c r="J235" s="41"/>
      <c r="K235" s="41"/>
      <c r="L235" s="45"/>
      <c r="M235" s="235"/>
      <c r="N235" s="236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146</v>
      </c>
      <c r="AU235" s="18" t="s">
        <v>85</v>
      </c>
    </row>
    <row r="236" s="2" customFormat="1">
      <c r="A236" s="39"/>
      <c r="B236" s="40"/>
      <c r="C236" s="41"/>
      <c r="D236" s="233" t="s">
        <v>196</v>
      </c>
      <c r="E236" s="41"/>
      <c r="F236" s="260" t="s">
        <v>361</v>
      </c>
      <c r="G236" s="41"/>
      <c r="H236" s="41"/>
      <c r="I236" s="137"/>
      <c r="J236" s="41"/>
      <c r="K236" s="41"/>
      <c r="L236" s="45"/>
      <c r="M236" s="235"/>
      <c r="N236" s="236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196</v>
      </c>
      <c r="AU236" s="18" t="s">
        <v>85</v>
      </c>
    </row>
    <row r="237" s="13" customFormat="1">
      <c r="A237" s="13"/>
      <c r="B237" s="237"/>
      <c r="C237" s="238"/>
      <c r="D237" s="233" t="s">
        <v>147</v>
      </c>
      <c r="E237" s="239" t="s">
        <v>19</v>
      </c>
      <c r="F237" s="240" t="s">
        <v>1184</v>
      </c>
      <c r="G237" s="238"/>
      <c r="H237" s="241">
        <v>10.5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147</v>
      </c>
      <c r="AU237" s="247" t="s">
        <v>85</v>
      </c>
      <c r="AV237" s="13" t="s">
        <v>85</v>
      </c>
      <c r="AW237" s="13" t="s">
        <v>34</v>
      </c>
      <c r="AX237" s="13" t="s">
        <v>82</v>
      </c>
      <c r="AY237" s="247" t="s">
        <v>139</v>
      </c>
    </row>
    <row r="238" s="13" customFormat="1">
      <c r="A238" s="13"/>
      <c r="B238" s="237"/>
      <c r="C238" s="238"/>
      <c r="D238" s="233" t="s">
        <v>147</v>
      </c>
      <c r="E238" s="238"/>
      <c r="F238" s="240" t="s">
        <v>1185</v>
      </c>
      <c r="G238" s="238"/>
      <c r="H238" s="241">
        <v>12.6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147</v>
      </c>
      <c r="AU238" s="247" t="s">
        <v>85</v>
      </c>
      <c r="AV238" s="13" t="s">
        <v>85</v>
      </c>
      <c r="AW238" s="13" t="s">
        <v>4</v>
      </c>
      <c r="AX238" s="13" t="s">
        <v>82</v>
      </c>
      <c r="AY238" s="247" t="s">
        <v>139</v>
      </c>
    </row>
    <row r="239" s="2" customFormat="1" ht="16.5" customHeight="1">
      <c r="A239" s="39"/>
      <c r="B239" s="40"/>
      <c r="C239" s="220" t="s">
        <v>399</v>
      </c>
      <c r="D239" s="220" t="s">
        <v>140</v>
      </c>
      <c r="E239" s="221" t="s">
        <v>365</v>
      </c>
      <c r="F239" s="222" t="s">
        <v>366</v>
      </c>
      <c r="G239" s="223" t="s">
        <v>155</v>
      </c>
      <c r="H239" s="224">
        <v>6</v>
      </c>
      <c r="I239" s="225"/>
      <c r="J239" s="226">
        <f>ROUND(I239*H239,2)</f>
        <v>0</v>
      </c>
      <c r="K239" s="222" t="s">
        <v>156</v>
      </c>
      <c r="L239" s="45"/>
      <c r="M239" s="227" t="s">
        <v>19</v>
      </c>
      <c r="N239" s="228" t="s">
        <v>45</v>
      </c>
      <c r="O239" s="85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144</v>
      </c>
      <c r="AT239" s="231" t="s">
        <v>140</v>
      </c>
      <c r="AU239" s="231" t="s">
        <v>85</v>
      </c>
      <c r="AY239" s="18" t="s">
        <v>139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82</v>
      </c>
      <c r="BK239" s="232">
        <f>ROUND(I239*H239,2)</f>
        <v>0</v>
      </c>
      <c r="BL239" s="18" t="s">
        <v>144</v>
      </c>
      <c r="BM239" s="231" t="s">
        <v>1034</v>
      </c>
    </row>
    <row r="240" s="2" customFormat="1">
      <c r="A240" s="39"/>
      <c r="B240" s="40"/>
      <c r="C240" s="41"/>
      <c r="D240" s="233" t="s">
        <v>146</v>
      </c>
      <c r="E240" s="41"/>
      <c r="F240" s="234" t="s">
        <v>368</v>
      </c>
      <c r="G240" s="41"/>
      <c r="H240" s="41"/>
      <c r="I240" s="137"/>
      <c r="J240" s="41"/>
      <c r="K240" s="41"/>
      <c r="L240" s="45"/>
      <c r="M240" s="235"/>
      <c r="N240" s="236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146</v>
      </c>
      <c r="AU240" s="18" t="s">
        <v>85</v>
      </c>
    </row>
    <row r="241" s="2" customFormat="1">
      <c r="A241" s="39"/>
      <c r="B241" s="40"/>
      <c r="C241" s="41"/>
      <c r="D241" s="233" t="s">
        <v>183</v>
      </c>
      <c r="E241" s="41"/>
      <c r="F241" s="260" t="s">
        <v>369</v>
      </c>
      <c r="G241" s="41"/>
      <c r="H241" s="41"/>
      <c r="I241" s="137"/>
      <c r="J241" s="41"/>
      <c r="K241" s="41"/>
      <c r="L241" s="45"/>
      <c r="M241" s="235"/>
      <c r="N241" s="236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183</v>
      </c>
      <c r="AU241" s="18" t="s">
        <v>85</v>
      </c>
    </row>
    <row r="242" s="2" customFormat="1" ht="16.5" customHeight="1">
      <c r="A242" s="39"/>
      <c r="B242" s="40"/>
      <c r="C242" s="250" t="s">
        <v>404</v>
      </c>
      <c r="D242" s="250" t="s">
        <v>161</v>
      </c>
      <c r="E242" s="251" t="s">
        <v>371</v>
      </c>
      <c r="F242" s="252" t="s">
        <v>372</v>
      </c>
      <c r="G242" s="253" t="s">
        <v>155</v>
      </c>
      <c r="H242" s="254">
        <v>6</v>
      </c>
      <c r="I242" s="255"/>
      <c r="J242" s="256">
        <f>ROUND(I242*H242,2)</f>
        <v>0</v>
      </c>
      <c r="K242" s="252" t="s">
        <v>156</v>
      </c>
      <c r="L242" s="257"/>
      <c r="M242" s="258" t="s">
        <v>19</v>
      </c>
      <c r="N242" s="259" t="s">
        <v>45</v>
      </c>
      <c r="O242" s="85"/>
      <c r="P242" s="229">
        <f>O242*H242</f>
        <v>0</v>
      </c>
      <c r="Q242" s="229">
        <v>0.00016000000000000001</v>
      </c>
      <c r="R242" s="229">
        <f>Q242*H242</f>
        <v>0.00096000000000000013</v>
      </c>
      <c r="S242" s="229">
        <v>0</v>
      </c>
      <c r="T242" s="23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1" t="s">
        <v>347</v>
      </c>
      <c r="AT242" s="231" t="s">
        <v>161</v>
      </c>
      <c r="AU242" s="231" t="s">
        <v>85</v>
      </c>
      <c r="AY242" s="18" t="s">
        <v>139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8" t="s">
        <v>82</v>
      </c>
      <c r="BK242" s="232">
        <f>ROUND(I242*H242,2)</f>
        <v>0</v>
      </c>
      <c r="BL242" s="18" t="s">
        <v>233</v>
      </c>
      <c r="BM242" s="231" t="s">
        <v>1035</v>
      </c>
    </row>
    <row r="243" s="2" customFormat="1">
      <c r="A243" s="39"/>
      <c r="B243" s="40"/>
      <c r="C243" s="41"/>
      <c r="D243" s="233" t="s">
        <v>146</v>
      </c>
      <c r="E243" s="41"/>
      <c r="F243" s="234" t="s">
        <v>372</v>
      </c>
      <c r="G243" s="41"/>
      <c r="H243" s="41"/>
      <c r="I243" s="137"/>
      <c r="J243" s="41"/>
      <c r="K243" s="41"/>
      <c r="L243" s="45"/>
      <c r="M243" s="235"/>
      <c r="N243" s="236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146</v>
      </c>
      <c r="AU243" s="18" t="s">
        <v>85</v>
      </c>
    </row>
    <row r="244" s="13" customFormat="1">
      <c r="A244" s="13"/>
      <c r="B244" s="237"/>
      <c r="C244" s="238"/>
      <c r="D244" s="233" t="s">
        <v>147</v>
      </c>
      <c r="E244" s="239" t="s">
        <v>19</v>
      </c>
      <c r="F244" s="240" t="s">
        <v>1186</v>
      </c>
      <c r="G244" s="238"/>
      <c r="H244" s="241">
        <v>6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147</v>
      </c>
      <c r="AU244" s="247" t="s">
        <v>85</v>
      </c>
      <c r="AV244" s="13" t="s">
        <v>85</v>
      </c>
      <c r="AW244" s="13" t="s">
        <v>34</v>
      </c>
      <c r="AX244" s="13" t="s">
        <v>82</v>
      </c>
      <c r="AY244" s="247" t="s">
        <v>139</v>
      </c>
    </row>
    <row r="245" s="2" customFormat="1" ht="16.5" customHeight="1">
      <c r="A245" s="39"/>
      <c r="B245" s="40"/>
      <c r="C245" s="220" t="s">
        <v>410</v>
      </c>
      <c r="D245" s="220" t="s">
        <v>140</v>
      </c>
      <c r="E245" s="221" t="s">
        <v>376</v>
      </c>
      <c r="F245" s="222" t="s">
        <v>377</v>
      </c>
      <c r="G245" s="223" t="s">
        <v>155</v>
      </c>
      <c r="H245" s="224">
        <v>20</v>
      </c>
      <c r="I245" s="225"/>
      <c r="J245" s="226">
        <f>ROUND(I245*H245,2)</f>
        <v>0</v>
      </c>
      <c r="K245" s="222" t="s">
        <v>156</v>
      </c>
      <c r="L245" s="45"/>
      <c r="M245" s="227" t="s">
        <v>19</v>
      </c>
      <c r="N245" s="228" t="s">
        <v>45</v>
      </c>
      <c r="O245" s="85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1" t="s">
        <v>144</v>
      </c>
      <c r="AT245" s="231" t="s">
        <v>140</v>
      </c>
      <c r="AU245" s="231" t="s">
        <v>85</v>
      </c>
      <c r="AY245" s="18" t="s">
        <v>139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8" t="s">
        <v>82</v>
      </c>
      <c r="BK245" s="232">
        <f>ROUND(I245*H245,2)</f>
        <v>0</v>
      </c>
      <c r="BL245" s="18" t="s">
        <v>144</v>
      </c>
      <c r="BM245" s="231" t="s">
        <v>1037</v>
      </c>
    </row>
    <row r="246" s="2" customFormat="1">
      <c r="A246" s="39"/>
      <c r="B246" s="40"/>
      <c r="C246" s="41"/>
      <c r="D246" s="233" t="s">
        <v>146</v>
      </c>
      <c r="E246" s="41"/>
      <c r="F246" s="234" t="s">
        <v>379</v>
      </c>
      <c r="G246" s="41"/>
      <c r="H246" s="41"/>
      <c r="I246" s="137"/>
      <c r="J246" s="41"/>
      <c r="K246" s="41"/>
      <c r="L246" s="45"/>
      <c r="M246" s="235"/>
      <c r="N246" s="236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146</v>
      </c>
      <c r="AU246" s="18" t="s">
        <v>85</v>
      </c>
    </row>
    <row r="247" s="2" customFormat="1">
      <c r="A247" s="39"/>
      <c r="B247" s="40"/>
      <c r="C247" s="41"/>
      <c r="D247" s="233" t="s">
        <v>183</v>
      </c>
      <c r="E247" s="41"/>
      <c r="F247" s="260" t="s">
        <v>369</v>
      </c>
      <c r="G247" s="41"/>
      <c r="H247" s="41"/>
      <c r="I247" s="137"/>
      <c r="J247" s="41"/>
      <c r="K247" s="41"/>
      <c r="L247" s="45"/>
      <c r="M247" s="235"/>
      <c r="N247" s="236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183</v>
      </c>
      <c r="AU247" s="18" t="s">
        <v>85</v>
      </c>
    </row>
    <row r="248" s="2" customFormat="1" ht="21.75" customHeight="1">
      <c r="A248" s="39"/>
      <c r="B248" s="40"/>
      <c r="C248" s="250" t="s">
        <v>415</v>
      </c>
      <c r="D248" s="250" t="s">
        <v>161</v>
      </c>
      <c r="E248" s="251" t="s">
        <v>381</v>
      </c>
      <c r="F248" s="252" t="s">
        <v>382</v>
      </c>
      <c r="G248" s="253" t="s">
        <v>155</v>
      </c>
      <c r="H248" s="254">
        <v>8</v>
      </c>
      <c r="I248" s="255"/>
      <c r="J248" s="256">
        <f>ROUND(I248*H248,2)</f>
        <v>0</v>
      </c>
      <c r="K248" s="252" t="s">
        <v>156</v>
      </c>
      <c r="L248" s="257"/>
      <c r="M248" s="258" t="s">
        <v>19</v>
      </c>
      <c r="N248" s="259" t="s">
        <v>45</v>
      </c>
      <c r="O248" s="85"/>
      <c r="P248" s="229">
        <f>O248*H248</f>
        <v>0</v>
      </c>
      <c r="Q248" s="229">
        <v>0.00025999999999999998</v>
      </c>
      <c r="R248" s="229">
        <f>Q248*H248</f>
        <v>0.0020799999999999998</v>
      </c>
      <c r="S248" s="229">
        <v>0</v>
      </c>
      <c r="T248" s="23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1" t="s">
        <v>347</v>
      </c>
      <c r="AT248" s="231" t="s">
        <v>161</v>
      </c>
      <c r="AU248" s="231" t="s">
        <v>85</v>
      </c>
      <c r="AY248" s="18" t="s">
        <v>139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82</v>
      </c>
      <c r="BK248" s="232">
        <f>ROUND(I248*H248,2)</f>
        <v>0</v>
      </c>
      <c r="BL248" s="18" t="s">
        <v>233</v>
      </c>
      <c r="BM248" s="231" t="s">
        <v>1038</v>
      </c>
    </row>
    <row r="249" s="2" customFormat="1">
      <c r="A249" s="39"/>
      <c r="B249" s="40"/>
      <c r="C249" s="41"/>
      <c r="D249" s="233" t="s">
        <v>146</v>
      </c>
      <c r="E249" s="41"/>
      <c r="F249" s="234" t="s">
        <v>382</v>
      </c>
      <c r="G249" s="41"/>
      <c r="H249" s="41"/>
      <c r="I249" s="137"/>
      <c r="J249" s="41"/>
      <c r="K249" s="41"/>
      <c r="L249" s="45"/>
      <c r="M249" s="235"/>
      <c r="N249" s="236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146</v>
      </c>
      <c r="AU249" s="18" t="s">
        <v>85</v>
      </c>
    </row>
    <row r="250" s="13" customFormat="1">
      <c r="A250" s="13"/>
      <c r="B250" s="237"/>
      <c r="C250" s="238"/>
      <c r="D250" s="233" t="s">
        <v>147</v>
      </c>
      <c r="E250" s="239" t="s">
        <v>19</v>
      </c>
      <c r="F250" s="240" t="s">
        <v>191</v>
      </c>
      <c r="G250" s="238"/>
      <c r="H250" s="241">
        <v>8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147</v>
      </c>
      <c r="AU250" s="247" t="s">
        <v>85</v>
      </c>
      <c r="AV250" s="13" t="s">
        <v>85</v>
      </c>
      <c r="AW250" s="13" t="s">
        <v>34</v>
      </c>
      <c r="AX250" s="13" t="s">
        <v>82</v>
      </c>
      <c r="AY250" s="247" t="s">
        <v>139</v>
      </c>
    </row>
    <row r="251" s="2" customFormat="1" ht="21.75" customHeight="1">
      <c r="A251" s="39"/>
      <c r="B251" s="40"/>
      <c r="C251" s="250" t="s">
        <v>384</v>
      </c>
      <c r="D251" s="250" t="s">
        <v>161</v>
      </c>
      <c r="E251" s="251" t="s">
        <v>386</v>
      </c>
      <c r="F251" s="252" t="s">
        <v>387</v>
      </c>
      <c r="G251" s="253" t="s">
        <v>155</v>
      </c>
      <c r="H251" s="254">
        <v>12</v>
      </c>
      <c r="I251" s="255"/>
      <c r="J251" s="256">
        <f>ROUND(I251*H251,2)</f>
        <v>0</v>
      </c>
      <c r="K251" s="252" t="s">
        <v>156</v>
      </c>
      <c r="L251" s="257"/>
      <c r="M251" s="258" t="s">
        <v>19</v>
      </c>
      <c r="N251" s="259" t="s">
        <v>45</v>
      </c>
      <c r="O251" s="85"/>
      <c r="P251" s="229">
        <f>O251*H251</f>
        <v>0</v>
      </c>
      <c r="Q251" s="229">
        <v>0.00069999999999999999</v>
      </c>
      <c r="R251" s="229">
        <f>Q251*H251</f>
        <v>0.0083999999999999995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347</v>
      </c>
      <c r="AT251" s="231" t="s">
        <v>161</v>
      </c>
      <c r="AU251" s="231" t="s">
        <v>85</v>
      </c>
      <c r="AY251" s="18" t="s">
        <v>139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82</v>
      </c>
      <c r="BK251" s="232">
        <f>ROUND(I251*H251,2)</f>
        <v>0</v>
      </c>
      <c r="BL251" s="18" t="s">
        <v>233</v>
      </c>
      <c r="BM251" s="231" t="s">
        <v>1039</v>
      </c>
    </row>
    <row r="252" s="2" customFormat="1">
      <c r="A252" s="39"/>
      <c r="B252" s="40"/>
      <c r="C252" s="41"/>
      <c r="D252" s="233" t="s">
        <v>146</v>
      </c>
      <c r="E252" s="41"/>
      <c r="F252" s="234" t="s">
        <v>387</v>
      </c>
      <c r="G252" s="41"/>
      <c r="H252" s="41"/>
      <c r="I252" s="137"/>
      <c r="J252" s="41"/>
      <c r="K252" s="41"/>
      <c r="L252" s="45"/>
      <c r="M252" s="235"/>
      <c r="N252" s="236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146</v>
      </c>
      <c r="AU252" s="18" t="s">
        <v>85</v>
      </c>
    </row>
    <row r="253" s="13" customFormat="1">
      <c r="A253" s="13"/>
      <c r="B253" s="237"/>
      <c r="C253" s="238"/>
      <c r="D253" s="233" t="s">
        <v>147</v>
      </c>
      <c r="E253" s="239" t="s">
        <v>19</v>
      </c>
      <c r="F253" s="240" t="s">
        <v>216</v>
      </c>
      <c r="G253" s="238"/>
      <c r="H253" s="241">
        <v>12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7" t="s">
        <v>147</v>
      </c>
      <c r="AU253" s="247" t="s">
        <v>85</v>
      </c>
      <c r="AV253" s="13" t="s">
        <v>85</v>
      </c>
      <c r="AW253" s="13" t="s">
        <v>34</v>
      </c>
      <c r="AX253" s="13" t="s">
        <v>82</v>
      </c>
      <c r="AY253" s="247" t="s">
        <v>139</v>
      </c>
    </row>
    <row r="254" s="2" customFormat="1" ht="16.5" customHeight="1">
      <c r="A254" s="39"/>
      <c r="B254" s="40"/>
      <c r="C254" s="220" t="s">
        <v>425</v>
      </c>
      <c r="D254" s="220" t="s">
        <v>140</v>
      </c>
      <c r="E254" s="221" t="s">
        <v>400</v>
      </c>
      <c r="F254" s="222" t="s">
        <v>401</v>
      </c>
      <c r="G254" s="223" t="s">
        <v>180</v>
      </c>
      <c r="H254" s="224">
        <v>2030</v>
      </c>
      <c r="I254" s="225"/>
      <c r="J254" s="226">
        <f>ROUND(I254*H254,2)</f>
        <v>0</v>
      </c>
      <c r="K254" s="222" t="s">
        <v>156</v>
      </c>
      <c r="L254" s="45"/>
      <c r="M254" s="227" t="s">
        <v>19</v>
      </c>
      <c r="N254" s="228" t="s">
        <v>45</v>
      </c>
      <c r="O254" s="85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1" t="s">
        <v>233</v>
      </c>
      <c r="AT254" s="231" t="s">
        <v>140</v>
      </c>
      <c r="AU254" s="231" t="s">
        <v>85</v>
      </c>
      <c r="AY254" s="18" t="s">
        <v>139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82</v>
      </c>
      <c r="BK254" s="232">
        <f>ROUND(I254*H254,2)</f>
        <v>0</v>
      </c>
      <c r="BL254" s="18" t="s">
        <v>233</v>
      </c>
      <c r="BM254" s="231" t="s">
        <v>402</v>
      </c>
    </row>
    <row r="255" s="2" customFormat="1">
      <c r="A255" s="39"/>
      <c r="B255" s="40"/>
      <c r="C255" s="41"/>
      <c r="D255" s="233" t="s">
        <v>146</v>
      </c>
      <c r="E255" s="41"/>
      <c r="F255" s="234" t="s">
        <v>403</v>
      </c>
      <c r="G255" s="41"/>
      <c r="H255" s="41"/>
      <c r="I255" s="137"/>
      <c r="J255" s="41"/>
      <c r="K255" s="41"/>
      <c r="L255" s="45"/>
      <c r="M255" s="235"/>
      <c r="N255" s="236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146</v>
      </c>
      <c r="AU255" s="18" t="s">
        <v>85</v>
      </c>
    </row>
    <row r="256" s="2" customFormat="1" ht="21.75" customHeight="1">
      <c r="A256" s="39"/>
      <c r="B256" s="40"/>
      <c r="C256" s="250" t="s">
        <v>431</v>
      </c>
      <c r="D256" s="250" t="s">
        <v>161</v>
      </c>
      <c r="E256" s="251" t="s">
        <v>405</v>
      </c>
      <c r="F256" s="252" t="s">
        <v>406</v>
      </c>
      <c r="G256" s="253" t="s">
        <v>180</v>
      </c>
      <c r="H256" s="254">
        <v>2334.5</v>
      </c>
      <c r="I256" s="255"/>
      <c r="J256" s="256">
        <f>ROUND(I256*H256,2)</f>
        <v>0</v>
      </c>
      <c r="K256" s="252" t="s">
        <v>19</v>
      </c>
      <c r="L256" s="257"/>
      <c r="M256" s="258" t="s">
        <v>19</v>
      </c>
      <c r="N256" s="259" t="s">
        <v>45</v>
      </c>
      <c r="O256" s="85"/>
      <c r="P256" s="229">
        <f>O256*H256</f>
        <v>0</v>
      </c>
      <c r="Q256" s="229">
        <v>0.00019000000000000001</v>
      </c>
      <c r="R256" s="229">
        <f>Q256*H256</f>
        <v>0.44355500000000003</v>
      </c>
      <c r="S256" s="229">
        <v>0</v>
      </c>
      <c r="T256" s="23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1" t="s">
        <v>284</v>
      </c>
      <c r="AT256" s="231" t="s">
        <v>161</v>
      </c>
      <c r="AU256" s="231" t="s">
        <v>85</v>
      </c>
      <c r="AY256" s="18" t="s">
        <v>139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8" t="s">
        <v>82</v>
      </c>
      <c r="BK256" s="232">
        <f>ROUND(I256*H256,2)</f>
        <v>0</v>
      </c>
      <c r="BL256" s="18" t="s">
        <v>284</v>
      </c>
      <c r="BM256" s="231" t="s">
        <v>407</v>
      </c>
    </row>
    <row r="257" s="2" customFormat="1">
      <c r="A257" s="39"/>
      <c r="B257" s="40"/>
      <c r="C257" s="41"/>
      <c r="D257" s="233" t="s">
        <v>146</v>
      </c>
      <c r="E257" s="41"/>
      <c r="F257" s="234" t="s">
        <v>406</v>
      </c>
      <c r="G257" s="41"/>
      <c r="H257" s="41"/>
      <c r="I257" s="137"/>
      <c r="J257" s="41"/>
      <c r="K257" s="41"/>
      <c r="L257" s="45"/>
      <c r="M257" s="235"/>
      <c r="N257" s="236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146</v>
      </c>
      <c r="AU257" s="18" t="s">
        <v>85</v>
      </c>
    </row>
    <row r="258" s="13" customFormat="1">
      <c r="A258" s="13"/>
      <c r="B258" s="237"/>
      <c r="C258" s="238"/>
      <c r="D258" s="233" t="s">
        <v>147</v>
      </c>
      <c r="E258" s="239" t="s">
        <v>19</v>
      </c>
      <c r="F258" s="240" t="s">
        <v>1187</v>
      </c>
      <c r="G258" s="238"/>
      <c r="H258" s="241">
        <v>280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147</v>
      </c>
      <c r="AU258" s="247" t="s">
        <v>85</v>
      </c>
      <c r="AV258" s="13" t="s">
        <v>85</v>
      </c>
      <c r="AW258" s="13" t="s">
        <v>34</v>
      </c>
      <c r="AX258" s="13" t="s">
        <v>74</v>
      </c>
      <c r="AY258" s="247" t="s">
        <v>139</v>
      </c>
    </row>
    <row r="259" s="13" customFormat="1">
      <c r="A259" s="13"/>
      <c r="B259" s="237"/>
      <c r="C259" s="238"/>
      <c r="D259" s="233" t="s">
        <v>147</v>
      </c>
      <c r="E259" s="239" t="s">
        <v>19</v>
      </c>
      <c r="F259" s="240" t="s">
        <v>1188</v>
      </c>
      <c r="G259" s="238"/>
      <c r="H259" s="241">
        <v>1400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147</v>
      </c>
      <c r="AU259" s="247" t="s">
        <v>85</v>
      </c>
      <c r="AV259" s="13" t="s">
        <v>85</v>
      </c>
      <c r="AW259" s="13" t="s">
        <v>34</v>
      </c>
      <c r="AX259" s="13" t="s">
        <v>74</v>
      </c>
      <c r="AY259" s="247" t="s">
        <v>139</v>
      </c>
    </row>
    <row r="260" s="13" customFormat="1">
      <c r="A260" s="13"/>
      <c r="B260" s="237"/>
      <c r="C260" s="238"/>
      <c r="D260" s="233" t="s">
        <v>147</v>
      </c>
      <c r="E260" s="239" t="s">
        <v>19</v>
      </c>
      <c r="F260" s="240" t="s">
        <v>1189</v>
      </c>
      <c r="G260" s="238"/>
      <c r="H260" s="241">
        <v>350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147</v>
      </c>
      <c r="AU260" s="247" t="s">
        <v>85</v>
      </c>
      <c r="AV260" s="13" t="s">
        <v>85</v>
      </c>
      <c r="AW260" s="13" t="s">
        <v>34</v>
      </c>
      <c r="AX260" s="13" t="s">
        <v>74</v>
      </c>
      <c r="AY260" s="247" t="s">
        <v>139</v>
      </c>
    </row>
    <row r="261" s="14" customFormat="1">
      <c r="A261" s="14"/>
      <c r="B261" s="261"/>
      <c r="C261" s="262"/>
      <c r="D261" s="233" t="s">
        <v>147</v>
      </c>
      <c r="E261" s="263" t="s">
        <v>19</v>
      </c>
      <c r="F261" s="264" t="s">
        <v>439</v>
      </c>
      <c r="G261" s="262"/>
      <c r="H261" s="265">
        <v>2030</v>
      </c>
      <c r="I261" s="266"/>
      <c r="J261" s="262"/>
      <c r="K261" s="262"/>
      <c r="L261" s="267"/>
      <c r="M261" s="268"/>
      <c r="N261" s="269"/>
      <c r="O261" s="269"/>
      <c r="P261" s="269"/>
      <c r="Q261" s="269"/>
      <c r="R261" s="269"/>
      <c r="S261" s="269"/>
      <c r="T261" s="27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1" t="s">
        <v>147</v>
      </c>
      <c r="AU261" s="271" t="s">
        <v>85</v>
      </c>
      <c r="AV261" s="14" t="s">
        <v>167</v>
      </c>
      <c r="AW261" s="14" t="s">
        <v>34</v>
      </c>
      <c r="AX261" s="14" t="s">
        <v>82</v>
      </c>
      <c r="AY261" s="271" t="s">
        <v>139</v>
      </c>
    </row>
    <row r="262" s="13" customFormat="1">
      <c r="A262" s="13"/>
      <c r="B262" s="237"/>
      <c r="C262" s="238"/>
      <c r="D262" s="233" t="s">
        <v>147</v>
      </c>
      <c r="E262" s="238"/>
      <c r="F262" s="240" t="s">
        <v>1190</v>
      </c>
      <c r="G262" s="238"/>
      <c r="H262" s="241">
        <v>2334.5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7" t="s">
        <v>147</v>
      </c>
      <c r="AU262" s="247" t="s">
        <v>85</v>
      </c>
      <c r="AV262" s="13" t="s">
        <v>85</v>
      </c>
      <c r="AW262" s="13" t="s">
        <v>4</v>
      </c>
      <c r="AX262" s="13" t="s">
        <v>82</v>
      </c>
      <c r="AY262" s="247" t="s">
        <v>139</v>
      </c>
    </row>
    <row r="263" s="2" customFormat="1" ht="16.5" customHeight="1">
      <c r="A263" s="39"/>
      <c r="B263" s="40"/>
      <c r="C263" s="220" t="s">
        <v>440</v>
      </c>
      <c r="D263" s="220" t="s">
        <v>140</v>
      </c>
      <c r="E263" s="221" t="s">
        <v>432</v>
      </c>
      <c r="F263" s="222" t="s">
        <v>433</v>
      </c>
      <c r="G263" s="223" t="s">
        <v>155</v>
      </c>
      <c r="H263" s="224">
        <v>21</v>
      </c>
      <c r="I263" s="225"/>
      <c r="J263" s="226">
        <f>ROUND(I263*H263,2)</f>
        <v>0</v>
      </c>
      <c r="K263" s="222" t="s">
        <v>156</v>
      </c>
      <c r="L263" s="45"/>
      <c r="M263" s="227" t="s">
        <v>19</v>
      </c>
      <c r="N263" s="228" t="s">
        <v>45</v>
      </c>
      <c r="O263" s="85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1" t="s">
        <v>233</v>
      </c>
      <c r="AT263" s="231" t="s">
        <v>140</v>
      </c>
      <c r="AU263" s="231" t="s">
        <v>85</v>
      </c>
      <c r="AY263" s="18" t="s">
        <v>139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8" t="s">
        <v>82</v>
      </c>
      <c r="BK263" s="232">
        <f>ROUND(I263*H263,2)</f>
        <v>0</v>
      </c>
      <c r="BL263" s="18" t="s">
        <v>233</v>
      </c>
      <c r="BM263" s="231" t="s">
        <v>434</v>
      </c>
    </row>
    <row r="264" s="2" customFormat="1">
      <c r="A264" s="39"/>
      <c r="B264" s="40"/>
      <c r="C264" s="41"/>
      <c r="D264" s="233" t="s">
        <v>146</v>
      </c>
      <c r="E264" s="41"/>
      <c r="F264" s="234" t="s">
        <v>435</v>
      </c>
      <c r="G264" s="41"/>
      <c r="H264" s="41"/>
      <c r="I264" s="137"/>
      <c r="J264" s="41"/>
      <c r="K264" s="41"/>
      <c r="L264" s="45"/>
      <c r="M264" s="235"/>
      <c r="N264" s="236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146</v>
      </c>
      <c r="AU264" s="18" t="s">
        <v>85</v>
      </c>
    </row>
    <row r="265" s="13" customFormat="1">
      <c r="A265" s="13"/>
      <c r="B265" s="237"/>
      <c r="C265" s="238"/>
      <c r="D265" s="233" t="s">
        <v>147</v>
      </c>
      <c r="E265" s="239" t="s">
        <v>19</v>
      </c>
      <c r="F265" s="240" t="s">
        <v>1191</v>
      </c>
      <c r="G265" s="238"/>
      <c r="H265" s="241">
        <v>21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147</v>
      </c>
      <c r="AU265" s="247" t="s">
        <v>85</v>
      </c>
      <c r="AV265" s="13" t="s">
        <v>85</v>
      </c>
      <c r="AW265" s="13" t="s">
        <v>34</v>
      </c>
      <c r="AX265" s="13" t="s">
        <v>82</v>
      </c>
      <c r="AY265" s="247" t="s">
        <v>139</v>
      </c>
    </row>
    <row r="266" s="2" customFormat="1" ht="21.75" customHeight="1">
      <c r="A266" s="39"/>
      <c r="B266" s="40"/>
      <c r="C266" s="220" t="s">
        <v>448</v>
      </c>
      <c r="D266" s="220" t="s">
        <v>140</v>
      </c>
      <c r="E266" s="221" t="s">
        <v>441</v>
      </c>
      <c r="F266" s="222" t="s">
        <v>442</v>
      </c>
      <c r="G266" s="223" t="s">
        <v>443</v>
      </c>
      <c r="H266" s="224">
        <v>2.0299999999999998</v>
      </c>
      <c r="I266" s="225"/>
      <c r="J266" s="226">
        <f>ROUND(I266*H266,2)</f>
        <v>0</v>
      </c>
      <c r="K266" s="222" t="s">
        <v>156</v>
      </c>
      <c r="L266" s="45"/>
      <c r="M266" s="227" t="s">
        <v>19</v>
      </c>
      <c r="N266" s="228" t="s">
        <v>45</v>
      </c>
      <c r="O266" s="85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233</v>
      </c>
      <c r="AT266" s="231" t="s">
        <v>140</v>
      </c>
      <c r="AU266" s="231" t="s">
        <v>85</v>
      </c>
      <c r="AY266" s="18" t="s">
        <v>139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82</v>
      </c>
      <c r="BK266" s="232">
        <f>ROUND(I266*H266,2)</f>
        <v>0</v>
      </c>
      <c r="BL266" s="18" t="s">
        <v>233</v>
      </c>
      <c r="BM266" s="231" t="s">
        <v>444</v>
      </c>
    </row>
    <row r="267" s="2" customFormat="1">
      <c r="A267" s="39"/>
      <c r="B267" s="40"/>
      <c r="C267" s="41"/>
      <c r="D267" s="233" t="s">
        <v>146</v>
      </c>
      <c r="E267" s="41"/>
      <c r="F267" s="234" t="s">
        <v>445</v>
      </c>
      <c r="G267" s="41"/>
      <c r="H267" s="41"/>
      <c r="I267" s="137"/>
      <c r="J267" s="41"/>
      <c r="K267" s="41"/>
      <c r="L267" s="45"/>
      <c r="M267" s="235"/>
      <c r="N267" s="236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146</v>
      </c>
      <c r="AU267" s="18" t="s">
        <v>85</v>
      </c>
    </row>
    <row r="268" s="13" customFormat="1">
      <c r="A268" s="13"/>
      <c r="B268" s="237"/>
      <c r="C268" s="238"/>
      <c r="D268" s="233" t="s">
        <v>147</v>
      </c>
      <c r="E268" s="239" t="s">
        <v>19</v>
      </c>
      <c r="F268" s="240" t="s">
        <v>1192</v>
      </c>
      <c r="G268" s="238"/>
      <c r="H268" s="241">
        <v>2.0299999999999998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7" t="s">
        <v>147</v>
      </c>
      <c r="AU268" s="247" t="s">
        <v>85</v>
      </c>
      <c r="AV268" s="13" t="s">
        <v>85</v>
      </c>
      <c r="AW268" s="13" t="s">
        <v>34</v>
      </c>
      <c r="AX268" s="13" t="s">
        <v>82</v>
      </c>
      <c r="AY268" s="247" t="s">
        <v>139</v>
      </c>
    </row>
    <row r="269" s="2" customFormat="1" ht="21.75" customHeight="1">
      <c r="A269" s="39"/>
      <c r="B269" s="40"/>
      <c r="C269" s="220" t="s">
        <v>454</v>
      </c>
      <c r="D269" s="220" t="s">
        <v>140</v>
      </c>
      <c r="E269" s="221" t="s">
        <v>449</v>
      </c>
      <c r="F269" s="222" t="s">
        <v>450</v>
      </c>
      <c r="G269" s="223" t="s">
        <v>155</v>
      </c>
      <c r="H269" s="224">
        <v>8</v>
      </c>
      <c r="I269" s="225"/>
      <c r="J269" s="226">
        <f>ROUND(I269*H269,2)</f>
        <v>0</v>
      </c>
      <c r="K269" s="222" t="s">
        <v>156</v>
      </c>
      <c r="L269" s="45"/>
      <c r="M269" s="227" t="s">
        <v>19</v>
      </c>
      <c r="N269" s="228" t="s">
        <v>45</v>
      </c>
      <c r="O269" s="85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1" t="s">
        <v>233</v>
      </c>
      <c r="AT269" s="231" t="s">
        <v>140</v>
      </c>
      <c r="AU269" s="231" t="s">
        <v>85</v>
      </c>
      <c r="AY269" s="18" t="s">
        <v>139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8" t="s">
        <v>82</v>
      </c>
      <c r="BK269" s="232">
        <f>ROUND(I269*H269,2)</f>
        <v>0</v>
      </c>
      <c r="BL269" s="18" t="s">
        <v>233</v>
      </c>
      <c r="BM269" s="231" t="s">
        <v>451</v>
      </c>
    </row>
    <row r="270" s="2" customFormat="1">
      <c r="A270" s="39"/>
      <c r="B270" s="40"/>
      <c r="C270" s="41"/>
      <c r="D270" s="233" t="s">
        <v>146</v>
      </c>
      <c r="E270" s="41"/>
      <c r="F270" s="234" t="s">
        <v>452</v>
      </c>
      <c r="G270" s="41"/>
      <c r="H270" s="41"/>
      <c r="I270" s="137"/>
      <c r="J270" s="41"/>
      <c r="K270" s="41"/>
      <c r="L270" s="45"/>
      <c r="M270" s="235"/>
      <c r="N270" s="236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146</v>
      </c>
      <c r="AU270" s="18" t="s">
        <v>85</v>
      </c>
    </row>
    <row r="271" s="2" customFormat="1">
      <c r="A271" s="39"/>
      <c r="B271" s="40"/>
      <c r="C271" s="41"/>
      <c r="D271" s="233" t="s">
        <v>183</v>
      </c>
      <c r="E271" s="41"/>
      <c r="F271" s="260" t="s">
        <v>453</v>
      </c>
      <c r="G271" s="41"/>
      <c r="H271" s="41"/>
      <c r="I271" s="137"/>
      <c r="J271" s="41"/>
      <c r="K271" s="41"/>
      <c r="L271" s="45"/>
      <c r="M271" s="235"/>
      <c r="N271" s="236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183</v>
      </c>
      <c r="AU271" s="18" t="s">
        <v>85</v>
      </c>
    </row>
    <row r="272" s="2" customFormat="1">
      <c r="A272" s="39"/>
      <c r="B272" s="40"/>
      <c r="C272" s="41"/>
      <c r="D272" s="233" t="s">
        <v>196</v>
      </c>
      <c r="E272" s="41"/>
      <c r="F272" s="260" t="s">
        <v>1049</v>
      </c>
      <c r="G272" s="41"/>
      <c r="H272" s="41"/>
      <c r="I272" s="137"/>
      <c r="J272" s="41"/>
      <c r="K272" s="41"/>
      <c r="L272" s="45"/>
      <c r="M272" s="235"/>
      <c r="N272" s="236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196</v>
      </c>
      <c r="AU272" s="18" t="s">
        <v>85</v>
      </c>
    </row>
    <row r="273" s="2" customFormat="1" ht="16.5" customHeight="1">
      <c r="A273" s="39"/>
      <c r="B273" s="40"/>
      <c r="C273" s="250" t="s">
        <v>459</v>
      </c>
      <c r="D273" s="250" t="s">
        <v>161</v>
      </c>
      <c r="E273" s="251" t="s">
        <v>455</v>
      </c>
      <c r="F273" s="252" t="s">
        <v>456</v>
      </c>
      <c r="G273" s="253" t="s">
        <v>155</v>
      </c>
      <c r="H273" s="254">
        <v>8</v>
      </c>
      <c r="I273" s="255"/>
      <c r="J273" s="256">
        <f>ROUND(I273*H273,2)</f>
        <v>0</v>
      </c>
      <c r="K273" s="252" t="s">
        <v>19</v>
      </c>
      <c r="L273" s="257"/>
      <c r="M273" s="258" t="s">
        <v>19</v>
      </c>
      <c r="N273" s="259" t="s">
        <v>45</v>
      </c>
      <c r="O273" s="85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1" t="s">
        <v>347</v>
      </c>
      <c r="AT273" s="231" t="s">
        <v>161</v>
      </c>
      <c r="AU273" s="231" t="s">
        <v>85</v>
      </c>
      <c r="AY273" s="18" t="s">
        <v>139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8" t="s">
        <v>82</v>
      </c>
      <c r="BK273" s="232">
        <f>ROUND(I273*H273,2)</f>
        <v>0</v>
      </c>
      <c r="BL273" s="18" t="s">
        <v>233</v>
      </c>
      <c r="BM273" s="231" t="s">
        <v>457</v>
      </c>
    </row>
    <row r="274" s="2" customFormat="1">
      <c r="A274" s="39"/>
      <c r="B274" s="40"/>
      <c r="C274" s="41"/>
      <c r="D274" s="233" t="s">
        <v>146</v>
      </c>
      <c r="E274" s="41"/>
      <c r="F274" s="234" t="s">
        <v>456</v>
      </c>
      <c r="G274" s="41"/>
      <c r="H274" s="41"/>
      <c r="I274" s="137"/>
      <c r="J274" s="41"/>
      <c r="K274" s="41"/>
      <c r="L274" s="45"/>
      <c r="M274" s="235"/>
      <c r="N274" s="236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146</v>
      </c>
      <c r="AU274" s="18" t="s">
        <v>85</v>
      </c>
    </row>
    <row r="275" s="13" customFormat="1">
      <c r="A275" s="13"/>
      <c r="B275" s="237"/>
      <c r="C275" s="238"/>
      <c r="D275" s="233" t="s">
        <v>147</v>
      </c>
      <c r="E275" s="239" t="s">
        <v>19</v>
      </c>
      <c r="F275" s="240" t="s">
        <v>1193</v>
      </c>
      <c r="G275" s="238"/>
      <c r="H275" s="241">
        <v>8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7" t="s">
        <v>147</v>
      </c>
      <c r="AU275" s="247" t="s">
        <v>85</v>
      </c>
      <c r="AV275" s="13" t="s">
        <v>85</v>
      </c>
      <c r="AW275" s="13" t="s">
        <v>34</v>
      </c>
      <c r="AX275" s="13" t="s">
        <v>82</v>
      </c>
      <c r="AY275" s="247" t="s">
        <v>139</v>
      </c>
    </row>
    <row r="276" s="2" customFormat="1" ht="16.5" customHeight="1">
      <c r="A276" s="39"/>
      <c r="B276" s="40"/>
      <c r="C276" s="220" t="s">
        <v>463</v>
      </c>
      <c r="D276" s="220" t="s">
        <v>140</v>
      </c>
      <c r="E276" s="221" t="s">
        <v>460</v>
      </c>
      <c r="F276" s="222" t="s">
        <v>461</v>
      </c>
      <c r="G276" s="223" t="s">
        <v>155</v>
      </c>
      <c r="H276" s="224">
        <v>128</v>
      </c>
      <c r="I276" s="225"/>
      <c r="J276" s="226">
        <f>ROUND(I276*H276,2)</f>
        <v>0</v>
      </c>
      <c r="K276" s="222" t="s">
        <v>19</v>
      </c>
      <c r="L276" s="45"/>
      <c r="M276" s="227" t="s">
        <v>19</v>
      </c>
      <c r="N276" s="228" t="s">
        <v>45</v>
      </c>
      <c r="O276" s="85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1" t="s">
        <v>233</v>
      </c>
      <c r="AT276" s="231" t="s">
        <v>140</v>
      </c>
      <c r="AU276" s="231" t="s">
        <v>85</v>
      </c>
      <c r="AY276" s="18" t="s">
        <v>139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8" t="s">
        <v>82</v>
      </c>
      <c r="BK276" s="232">
        <f>ROUND(I276*H276,2)</f>
        <v>0</v>
      </c>
      <c r="BL276" s="18" t="s">
        <v>233</v>
      </c>
      <c r="BM276" s="231" t="s">
        <v>462</v>
      </c>
    </row>
    <row r="277" s="2" customFormat="1">
      <c r="A277" s="39"/>
      <c r="B277" s="40"/>
      <c r="C277" s="41"/>
      <c r="D277" s="233" t="s">
        <v>146</v>
      </c>
      <c r="E277" s="41"/>
      <c r="F277" s="234" t="s">
        <v>461</v>
      </c>
      <c r="G277" s="41"/>
      <c r="H277" s="41"/>
      <c r="I277" s="137"/>
      <c r="J277" s="41"/>
      <c r="K277" s="41"/>
      <c r="L277" s="45"/>
      <c r="M277" s="235"/>
      <c r="N277" s="236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146</v>
      </c>
      <c r="AU277" s="18" t="s">
        <v>85</v>
      </c>
    </row>
    <row r="278" s="2" customFormat="1" ht="16.5" customHeight="1">
      <c r="A278" s="39"/>
      <c r="B278" s="40"/>
      <c r="C278" s="250" t="s">
        <v>467</v>
      </c>
      <c r="D278" s="250" t="s">
        <v>161</v>
      </c>
      <c r="E278" s="251" t="s">
        <v>464</v>
      </c>
      <c r="F278" s="252" t="s">
        <v>465</v>
      </c>
      <c r="G278" s="253" t="s">
        <v>155</v>
      </c>
      <c r="H278" s="254">
        <v>30</v>
      </c>
      <c r="I278" s="255"/>
      <c r="J278" s="256">
        <f>ROUND(I278*H278,2)</f>
        <v>0</v>
      </c>
      <c r="K278" s="252" t="s">
        <v>19</v>
      </c>
      <c r="L278" s="257"/>
      <c r="M278" s="258" t="s">
        <v>19</v>
      </c>
      <c r="N278" s="259" t="s">
        <v>45</v>
      </c>
      <c r="O278" s="85"/>
      <c r="P278" s="229">
        <f>O278*H278</f>
        <v>0</v>
      </c>
      <c r="Q278" s="229">
        <v>0.0030000000000000001</v>
      </c>
      <c r="R278" s="229">
        <f>Q278*H278</f>
        <v>0.089999999999999997</v>
      </c>
      <c r="S278" s="229">
        <v>0</v>
      </c>
      <c r="T278" s="230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1" t="s">
        <v>347</v>
      </c>
      <c r="AT278" s="231" t="s">
        <v>161</v>
      </c>
      <c r="AU278" s="231" t="s">
        <v>85</v>
      </c>
      <c r="AY278" s="18" t="s">
        <v>139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8" t="s">
        <v>82</v>
      </c>
      <c r="BK278" s="232">
        <f>ROUND(I278*H278,2)</f>
        <v>0</v>
      </c>
      <c r="BL278" s="18" t="s">
        <v>233</v>
      </c>
      <c r="BM278" s="231" t="s">
        <v>1194</v>
      </c>
    </row>
    <row r="279" s="2" customFormat="1">
      <c r="A279" s="39"/>
      <c r="B279" s="40"/>
      <c r="C279" s="41"/>
      <c r="D279" s="233" t="s">
        <v>146</v>
      </c>
      <c r="E279" s="41"/>
      <c r="F279" s="234" t="s">
        <v>465</v>
      </c>
      <c r="G279" s="41"/>
      <c r="H279" s="41"/>
      <c r="I279" s="137"/>
      <c r="J279" s="41"/>
      <c r="K279" s="41"/>
      <c r="L279" s="45"/>
      <c r="M279" s="235"/>
      <c r="N279" s="236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146</v>
      </c>
      <c r="AU279" s="18" t="s">
        <v>85</v>
      </c>
    </row>
    <row r="280" s="13" customFormat="1">
      <c r="A280" s="13"/>
      <c r="B280" s="237"/>
      <c r="C280" s="238"/>
      <c r="D280" s="233" t="s">
        <v>147</v>
      </c>
      <c r="E280" s="239" t="s">
        <v>19</v>
      </c>
      <c r="F280" s="240" t="s">
        <v>318</v>
      </c>
      <c r="G280" s="238"/>
      <c r="H280" s="241">
        <v>30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147</v>
      </c>
      <c r="AU280" s="247" t="s">
        <v>85</v>
      </c>
      <c r="AV280" s="13" t="s">
        <v>85</v>
      </c>
      <c r="AW280" s="13" t="s">
        <v>34</v>
      </c>
      <c r="AX280" s="13" t="s">
        <v>82</v>
      </c>
      <c r="AY280" s="247" t="s">
        <v>139</v>
      </c>
    </row>
    <row r="281" s="2" customFormat="1" ht="16.5" customHeight="1">
      <c r="A281" s="39"/>
      <c r="B281" s="40"/>
      <c r="C281" s="250" t="s">
        <v>472</v>
      </c>
      <c r="D281" s="250" t="s">
        <v>161</v>
      </c>
      <c r="E281" s="251" t="s">
        <v>1052</v>
      </c>
      <c r="F281" s="252" t="s">
        <v>1053</v>
      </c>
      <c r="G281" s="253" t="s">
        <v>155</v>
      </c>
      <c r="H281" s="254">
        <v>98</v>
      </c>
      <c r="I281" s="255"/>
      <c r="J281" s="256">
        <f>ROUND(I281*H281,2)</f>
        <v>0</v>
      </c>
      <c r="K281" s="252" t="s">
        <v>19</v>
      </c>
      <c r="L281" s="257"/>
      <c r="M281" s="258" t="s">
        <v>19</v>
      </c>
      <c r="N281" s="259" t="s">
        <v>45</v>
      </c>
      <c r="O281" s="85"/>
      <c r="P281" s="229">
        <f>O281*H281</f>
        <v>0</v>
      </c>
      <c r="Q281" s="229">
        <v>0.0030000000000000001</v>
      </c>
      <c r="R281" s="229">
        <f>Q281*H281</f>
        <v>0.29399999999999998</v>
      </c>
      <c r="S281" s="229">
        <v>0</v>
      </c>
      <c r="T281" s="23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1" t="s">
        <v>347</v>
      </c>
      <c r="AT281" s="231" t="s">
        <v>161</v>
      </c>
      <c r="AU281" s="231" t="s">
        <v>85</v>
      </c>
      <c r="AY281" s="18" t="s">
        <v>139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8" t="s">
        <v>82</v>
      </c>
      <c r="BK281" s="232">
        <f>ROUND(I281*H281,2)</f>
        <v>0</v>
      </c>
      <c r="BL281" s="18" t="s">
        <v>233</v>
      </c>
      <c r="BM281" s="231" t="s">
        <v>470</v>
      </c>
    </row>
    <row r="282" s="2" customFormat="1">
      <c r="A282" s="39"/>
      <c r="B282" s="40"/>
      <c r="C282" s="41"/>
      <c r="D282" s="233" t="s">
        <v>146</v>
      </c>
      <c r="E282" s="41"/>
      <c r="F282" s="234" t="s">
        <v>1054</v>
      </c>
      <c r="G282" s="41"/>
      <c r="H282" s="41"/>
      <c r="I282" s="137"/>
      <c r="J282" s="41"/>
      <c r="K282" s="41"/>
      <c r="L282" s="45"/>
      <c r="M282" s="235"/>
      <c r="N282" s="236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146</v>
      </c>
      <c r="AU282" s="18" t="s">
        <v>85</v>
      </c>
    </row>
    <row r="283" s="13" customFormat="1">
      <c r="A283" s="13"/>
      <c r="B283" s="237"/>
      <c r="C283" s="238"/>
      <c r="D283" s="233" t="s">
        <v>147</v>
      </c>
      <c r="E283" s="239" t="s">
        <v>19</v>
      </c>
      <c r="F283" s="240" t="s">
        <v>1195</v>
      </c>
      <c r="G283" s="238"/>
      <c r="H283" s="241">
        <v>98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147</v>
      </c>
      <c r="AU283" s="247" t="s">
        <v>85</v>
      </c>
      <c r="AV283" s="13" t="s">
        <v>85</v>
      </c>
      <c r="AW283" s="13" t="s">
        <v>34</v>
      </c>
      <c r="AX283" s="13" t="s">
        <v>82</v>
      </c>
      <c r="AY283" s="247" t="s">
        <v>139</v>
      </c>
    </row>
    <row r="284" s="2" customFormat="1" ht="21.75" customHeight="1">
      <c r="A284" s="39"/>
      <c r="B284" s="40"/>
      <c r="C284" s="220" t="s">
        <v>477</v>
      </c>
      <c r="D284" s="220" t="s">
        <v>140</v>
      </c>
      <c r="E284" s="221" t="s">
        <v>478</v>
      </c>
      <c r="F284" s="222" t="s">
        <v>479</v>
      </c>
      <c r="G284" s="223" t="s">
        <v>155</v>
      </c>
      <c r="H284" s="224">
        <v>14</v>
      </c>
      <c r="I284" s="225"/>
      <c r="J284" s="226">
        <f>ROUND(I284*H284,2)</f>
        <v>0</v>
      </c>
      <c r="K284" s="222" t="s">
        <v>156</v>
      </c>
      <c r="L284" s="45"/>
      <c r="M284" s="227" t="s">
        <v>19</v>
      </c>
      <c r="N284" s="228" t="s">
        <v>45</v>
      </c>
      <c r="O284" s="85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1" t="s">
        <v>233</v>
      </c>
      <c r="AT284" s="231" t="s">
        <v>140</v>
      </c>
      <c r="AU284" s="231" t="s">
        <v>85</v>
      </c>
      <c r="AY284" s="18" t="s">
        <v>139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8" t="s">
        <v>82</v>
      </c>
      <c r="BK284" s="232">
        <f>ROUND(I284*H284,2)</f>
        <v>0</v>
      </c>
      <c r="BL284" s="18" t="s">
        <v>233</v>
      </c>
      <c r="BM284" s="231" t="s">
        <v>480</v>
      </c>
    </row>
    <row r="285" s="2" customFormat="1">
      <c r="A285" s="39"/>
      <c r="B285" s="40"/>
      <c r="C285" s="41"/>
      <c r="D285" s="233" t="s">
        <v>146</v>
      </c>
      <c r="E285" s="41"/>
      <c r="F285" s="234" t="s">
        <v>479</v>
      </c>
      <c r="G285" s="41"/>
      <c r="H285" s="41"/>
      <c r="I285" s="137"/>
      <c r="J285" s="41"/>
      <c r="K285" s="41"/>
      <c r="L285" s="45"/>
      <c r="M285" s="235"/>
      <c r="N285" s="236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146</v>
      </c>
      <c r="AU285" s="18" t="s">
        <v>85</v>
      </c>
    </row>
    <row r="286" s="2" customFormat="1" ht="21.75" customHeight="1">
      <c r="A286" s="39"/>
      <c r="B286" s="40"/>
      <c r="C286" s="250" t="s">
        <v>481</v>
      </c>
      <c r="D286" s="250" t="s">
        <v>161</v>
      </c>
      <c r="E286" s="251" t="s">
        <v>1056</v>
      </c>
      <c r="F286" s="252" t="s">
        <v>1057</v>
      </c>
      <c r="G286" s="253" t="s">
        <v>155</v>
      </c>
      <c r="H286" s="254">
        <v>14</v>
      </c>
      <c r="I286" s="255"/>
      <c r="J286" s="256">
        <f>ROUND(I286*H286,2)</f>
        <v>0</v>
      </c>
      <c r="K286" s="252" t="s">
        <v>19</v>
      </c>
      <c r="L286" s="257"/>
      <c r="M286" s="258" t="s">
        <v>19</v>
      </c>
      <c r="N286" s="259" t="s">
        <v>45</v>
      </c>
      <c r="O286" s="85"/>
      <c r="P286" s="229">
        <f>O286*H286</f>
        <v>0</v>
      </c>
      <c r="Q286" s="229">
        <v>0.0030000000000000001</v>
      </c>
      <c r="R286" s="229">
        <f>Q286*H286</f>
        <v>0.042000000000000003</v>
      </c>
      <c r="S286" s="229">
        <v>0</v>
      </c>
      <c r="T286" s="23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1" t="s">
        <v>347</v>
      </c>
      <c r="AT286" s="231" t="s">
        <v>161</v>
      </c>
      <c r="AU286" s="231" t="s">
        <v>85</v>
      </c>
      <c r="AY286" s="18" t="s">
        <v>139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82</v>
      </c>
      <c r="BK286" s="232">
        <f>ROUND(I286*H286,2)</f>
        <v>0</v>
      </c>
      <c r="BL286" s="18" t="s">
        <v>233</v>
      </c>
      <c r="BM286" s="231" t="s">
        <v>488</v>
      </c>
    </row>
    <row r="287" s="2" customFormat="1">
      <c r="A287" s="39"/>
      <c r="B287" s="40"/>
      <c r="C287" s="41"/>
      <c r="D287" s="233" t="s">
        <v>146</v>
      </c>
      <c r="E287" s="41"/>
      <c r="F287" s="234" t="s">
        <v>1057</v>
      </c>
      <c r="G287" s="41"/>
      <c r="H287" s="41"/>
      <c r="I287" s="137"/>
      <c r="J287" s="41"/>
      <c r="K287" s="41"/>
      <c r="L287" s="45"/>
      <c r="M287" s="235"/>
      <c r="N287" s="236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146</v>
      </c>
      <c r="AU287" s="18" t="s">
        <v>85</v>
      </c>
    </row>
    <row r="288" s="13" customFormat="1">
      <c r="A288" s="13"/>
      <c r="B288" s="237"/>
      <c r="C288" s="238"/>
      <c r="D288" s="233" t="s">
        <v>147</v>
      </c>
      <c r="E288" s="239" t="s">
        <v>19</v>
      </c>
      <c r="F288" s="240" t="s">
        <v>230</v>
      </c>
      <c r="G288" s="238"/>
      <c r="H288" s="241">
        <v>14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147</v>
      </c>
      <c r="AU288" s="247" t="s">
        <v>85</v>
      </c>
      <c r="AV288" s="13" t="s">
        <v>85</v>
      </c>
      <c r="AW288" s="13" t="s">
        <v>34</v>
      </c>
      <c r="AX288" s="13" t="s">
        <v>82</v>
      </c>
      <c r="AY288" s="247" t="s">
        <v>139</v>
      </c>
    </row>
    <row r="289" s="2" customFormat="1" ht="21.75" customHeight="1">
      <c r="A289" s="39"/>
      <c r="B289" s="40"/>
      <c r="C289" s="220" t="s">
        <v>485</v>
      </c>
      <c r="D289" s="220" t="s">
        <v>140</v>
      </c>
      <c r="E289" s="221" t="s">
        <v>494</v>
      </c>
      <c r="F289" s="222" t="s">
        <v>495</v>
      </c>
      <c r="G289" s="223" t="s">
        <v>155</v>
      </c>
      <c r="H289" s="224">
        <v>1</v>
      </c>
      <c r="I289" s="225"/>
      <c r="J289" s="226">
        <f>ROUND(I289*H289,2)</f>
        <v>0</v>
      </c>
      <c r="K289" s="222" t="s">
        <v>19</v>
      </c>
      <c r="L289" s="45"/>
      <c r="M289" s="227" t="s">
        <v>19</v>
      </c>
      <c r="N289" s="228" t="s">
        <v>45</v>
      </c>
      <c r="O289" s="85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1" t="s">
        <v>233</v>
      </c>
      <c r="AT289" s="231" t="s">
        <v>140</v>
      </c>
      <c r="AU289" s="231" t="s">
        <v>85</v>
      </c>
      <c r="AY289" s="18" t="s">
        <v>139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8" t="s">
        <v>82</v>
      </c>
      <c r="BK289" s="232">
        <f>ROUND(I289*H289,2)</f>
        <v>0</v>
      </c>
      <c r="BL289" s="18" t="s">
        <v>233</v>
      </c>
      <c r="BM289" s="231" t="s">
        <v>496</v>
      </c>
    </row>
    <row r="290" s="2" customFormat="1">
      <c r="A290" s="39"/>
      <c r="B290" s="40"/>
      <c r="C290" s="41"/>
      <c r="D290" s="233" t="s">
        <v>146</v>
      </c>
      <c r="E290" s="41"/>
      <c r="F290" s="234" t="s">
        <v>495</v>
      </c>
      <c r="G290" s="41"/>
      <c r="H290" s="41"/>
      <c r="I290" s="137"/>
      <c r="J290" s="41"/>
      <c r="K290" s="41"/>
      <c r="L290" s="45"/>
      <c r="M290" s="235"/>
      <c r="N290" s="236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146</v>
      </c>
      <c r="AU290" s="18" t="s">
        <v>85</v>
      </c>
    </row>
    <row r="291" s="13" customFormat="1">
      <c r="A291" s="13"/>
      <c r="B291" s="237"/>
      <c r="C291" s="238"/>
      <c r="D291" s="233" t="s">
        <v>147</v>
      </c>
      <c r="E291" s="239" t="s">
        <v>19</v>
      </c>
      <c r="F291" s="240" t="s">
        <v>1164</v>
      </c>
      <c r="G291" s="238"/>
      <c r="H291" s="241">
        <v>1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147</v>
      </c>
      <c r="AU291" s="247" t="s">
        <v>85</v>
      </c>
      <c r="AV291" s="13" t="s">
        <v>85</v>
      </c>
      <c r="AW291" s="13" t="s">
        <v>34</v>
      </c>
      <c r="AX291" s="13" t="s">
        <v>82</v>
      </c>
      <c r="AY291" s="247" t="s">
        <v>139</v>
      </c>
    </row>
    <row r="292" s="2" customFormat="1" ht="21.75" customHeight="1">
      <c r="A292" s="39"/>
      <c r="B292" s="40"/>
      <c r="C292" s="250" t="s">
        <v>489</v>
      </c>
      <c r="D292" s="250" t="s">
        <v>161</v>
      </c>
      <c r="E292" s="251" t="s">
        <v>499</v>
      </c>
      <c r="F292" s="252" t="s">
        <v>500</v>
      </c>
      <c r="G292" s="253" t="s">
        <v>155</v>
      </c>
      <c r="H292" s="254">
        <v>1</v>
      </c>
      <c r="I292" s="255"/>
      <c r="J292" s="256">
        <f>ROUND(I292*H292,2)</f>
        <v>0</v>
      </c>
      <c r="K292" s="252" t="s">
        <v>19</v>
      </c>
      <c r="L292" s="257"/>
      <c r="M292" s="258" t="s">
        <v>19</v>
      </c>
      <c r="N292" s="259" t="s">
        <v>45</v>
      </c>
      <c r="O292" s="85"/>
      <c r="P292" s="229">
        <f>O292*H292</f>
        <v>0</v>
      </c>
      <c r="Q292" s="229">
        <v>0.044999999999999998</v>
      </c>
      <c r="R292" s="229">
        <f>Q292*H292</f>
        <v>0.044999999999999998</v>
      </c>
      <c r="S292" s="229">
        <v>0</v>
      </c>
      <c r="T292" s="23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1" t="s">
        <v>347</v>
      </c>
      <c r="AT292" s="231" t="s">
        <v>161</v>
      </c>
      <c r="AU292" s="231" t="s">
        <v>85</v>
      </c>
      <c r="AY292" s="18" t="s">
        <v>139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8" t="s">
        <v>82</v>
      </c>
      <c r="BK292" s="232">
        <f>ROUND(I292*H292,2)</f>
        <v>0</v>
      </c>
      <c r="BL292" s="18" t="s">
        <v>233</v>
      </c>
      <c r="BM292" s="231" t="s">
        <v>501</v>
      </c>
    </row>
    <row r="293" s="2" customFormat="1">
      <c r="A293" s="39"/>
      <c r="B293" s="40"/>
      <c r="C293" s="41"/>
      <c r="D293" s="233" t="s">
        <v>146</v>
      </c>
      <c r="E293" s="41"/>
      <c r="F293" s="234" t="s">
        <v>500</v>
      </c>
      <c r="G293" s="41"/>
      <c r="H293" s="41"/>
      <c r="I293" s="137"/>
      <c r="J293" s="41"/>
      <c r="K293" s="41"/>
      <c r="L293" s="45"/>
      <c r="M293" s="235"/>
      <c r="N293" s="236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146</v>
      </c>
      <c r="AU293" s="18" t="s">
        <v>85</v>
      </c>
    </row>
    <row r="294" s="13" customFormat="1">
      <c r="A294" s="13"/>
      <c r="B294" s="237"/>
      <c r="C294" s="238"/>
      <c r="D294" s="233" t="s">
        <v>147</v>
      </c>
      <c r="E294" s="239" t="s">
        <v>19</v>
      </c>
      <c r="F294" s="240" t="s">
        <v>1164</v>
      </c>
      <c r="G294" s="238"/>
      <c r="H294" s="241">
        <v>1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147</v>
      </c>
      <c r="AU294" s="247" t="s">
        <v>85</v>
      </c>
      <c r="AV294" s="13" t="s">
        <v>85</v>
      </c>
      <c r="AW294" s="13" t="s">
        <v>34</v>
      </c>
      <c r="AX294" s="13" t="s">
        <v>82</v>
      </c>
      <c r="AY294" s="247" t="s">
        <v>139</v>
      </c>
    </row>
    <row r="295" s="2" customFormat="1" ht="16.5" customHeight="1">
      <c r="A295" s="39"/>
      <c r="B295" s="40"/>
      <c r="C295" s="250" t="s">
        <v>493</v>
      </c>
      <c r="D295" s="250" t="s">
        <v>161</v>
      </c>
      <c r="E295" s="251" t="s">
        <v>502</v>
      </c>
      <c r="F295" s="252" t="s">
        <v>503</v>
      </c>
      <c r="G295" s="253" t="s">
        <v>155</v>
      </c>
      <c r="H295" s="254">
        <v>1</v>
      </c>
      <c r="I295" s="255"/>
      <c r="J295" s="256">
        <f>ROUND(I295*H295,2)</f>
        <v>0</v>
      </c>
      <c r="K295" s="252" t="s">
        <v>19</v>
      </c>
      <c r="L295" s="257"/>
      <c r="M295" s="258" t="s">
        <v>19</v>
      </c>
      <c r="N295" s="259" t="s">
        <v>45</v>
      </c>
      <c r="O295" s="85"/>
      <c r="P295" s="229">
        <f>O295*H295</f>
        <v>0</v>
      </c>
      <c r="Q295" s="229">
        <v>0.050000000000000003</v>
      </c>
      <c r="R295" s="229">
        <f>Q295*H295</f>
        <v>0.050000000000000003</v>
      </c>
      <c r="S295" s="229">
        <v>0</v>
      </c>
      <c r="T295" s="23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1" t="s">
        <v>347</v>
      </c>
      <c r="AT295" s="231" t="s">
        <v>161</v>
      </c>
      <c r="AU295" s="231" t="s">
        <v>85</v>
      </c>
      <c r="AY295" s="18" t="s">
        <v>139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8" t="s">
        <v>82</v>
      </c>
      <c r="BK295" s="232">
        <f>ROUND(I295*H295,2)</f>
        <v>0</v>
      </c>
      <c r="BL295" s="18" t="s">
        <v>233</v>
      </c>
      <c r="BM295" s="231" t="s">
        <v>504</v>
      </c>
    </row>
    <row r="296" s="2" customFormat="1">
      <c r="A296" s="39"/>
      <c r="B296" s="40"/>
      <c r="C296" s="41"/>
      <c r="D296" s="233" t="s">
        <v>146</v>
      </c>
      <c r="E296" s="41"/>
      <c r="F296" s="234" t="s">
        <v>503</v>
      </c>
      <c r="G296" s="41"/>
      <c r="H296" s="41"/>
      <c r="I296" s="137"/>
      <c r="J296" s="41"/>
      <c r="K296" s="41"/>
      <c r="L296" s="45"/>
      <c r="M296" s="235"/>
      <c r="N296" s="236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146</v>
      </c>
      <c r="AU296" s="18" t="s">
        <v>85</v>
      </c>
    </row>
    <row r="297" s="13" customFormat="1">
      <c r="A297" s="13"/>
      <c r="B297" s="237"/>
      <c r="C297" s="238"/>
      <c r="D297" s="233" t="s">
        <v>147</v>
      </c>
      <c r="E297" s="239" t="s">
        <v>19</v>
      </c>
      <c r="F297" s="240" t="s">
        <v>1164</v>
      </c>
      <c r="G297" s="238"/>
      <c r="H297" s="241">
        <v>1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147</v>
      </c>
      <c r="AU297" s="247" t="s">
        <v>85</v>
      </c>
      <c r="AV297" s="13" t="s">
        <v>85</v>
      </c>
      <c r="AW297" s="13" t="s">
        <v>34</v>
      </c>
      <c r="AX297" s="13" t="s">
        <v>82</v>
      </c>
      <c r="AY297" s="247" t="s">
        <v>139</v>
      </c>
    </row>
    <row r="298" s="2" customFormat="1" ht="21.75" customHeight="1">
      <c r="A298" s="39"/>
      <c r="B298" s="40"/>
      <c r="C298" s="220" t="s">
        <v>498</v>
      </c>
      <c r="D298" s="220" t="s">
        <v>140</v>
      </c>
      <c r="E298" s="221" t="s">
        <v>1060</v>
      </c>
      <c r="F298" s="222" t="s">
        <v>1061</v>
      </c>
      <c r="G298" s="223" t="s">
        <v>180</v>
      </c>
      <c r="H298" s="224">
        <v>15</v>
      </c>
      <c r="I298" s="225"/>
      <c r="J298" s="226">
        <f>ROUND(I298*H298,2)</f>
        <v>0</v>
      </c>
      <c r="K298" s="222" t="s">
        <v>156</v>
      </c>
      <c r="L298" s="45"/>
      <c r="M298" s="227" t="s">
        <v>19</v>
      </c>
      <c r="N298" s="228" t="s">
        <v>45</v>
      </c>
      <c r="O298" s="85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1" t="s">
        <v>233</v>
      </c>
      <c r="AT298" s="231" t="s">
        <v>140</v>
      </c>
      <c r="AU298" s="231" t="s">
        <v>85</v>
      </c>
      <c r="AY298" s="18" t="s">
        <v>139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82</v>
      </c>
      <c r="BK298" s="232">
        <f>ROUND(I298*H298,2)</f>
        <v>0</v>
      </c>
      <c r="BL298" s="18" t="s">
        <v>233</v>
      </c>
      <c r="BM298" s="231" t="s">
        <v>1062</v>
      </c>
    </row>
    <row r="299" s="2" customFormat="1">
      <c r="A299" s="39"/>
      <c r="B299" s="40"/>
      <c r="C299" s="41"/>
      <c r="D299" s="233" t="s">
        <v>146</v>
      </c>
      <c r="E299" s="41"/>
      <c r="F299" s="234" t="s">
        <v>1063</v>
      </c>
      <c r="G299" s="41"/>
      <c r="H299" s="41"/>
      <c r="I299" s="137"/>
      <c r="J299" s="41"/>
      <c r="K299" s="41"/>
      <c r="L299" s="45"/>
      <c r="M299" s="235"/>
      <c r="N299" s="236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146</v>
      </c>
      <c r="AU299" s="18" t="s">
        <v>85</v>
      </c>
    </row>
    <row r="300" s="2" customFormat="1" ht="21.75" customHeight="1">
      <c r="A300" s="39"/>
      <c r="B300" s="40"/>
      <c r="C300" s="250" t="s">
        <v>233</v>
      </c>
      <c r="D300" s="250" t="s">
        <v>161</v>
      </c>
      <c r="E300" s="251" t="s">
        <v>1064</v>
      </c>
      <c r="F300" s="252" t="s">
        <v>1065</v>
      </c>
      <c r="G300" s="253" t="s">
        <v>180</v>
      </c>
      <c r="H300" s="254">
        <v>18</v>
      </c>
      <c r="I300" s="255"/>
      <c r="J300" s="256">
        <f>ROUND(I300*H300,2)</f>
        <v>0</v>
      </c>
      <c r="K300" s="252" t="s">
        <v>156</v>
      </c>
      <c r="L300" s="257"/>
      <c r="M300" s="258" t="s">
        <v>19</v>
      </c>
      <c r="N300" s="259" t="s">
        <v>45</v>
      </c>
      <c r="O300" s="85"/>
      <c r="P300" s="229">
        <f>O300*H300</f>
        <v>0</v>
      </c>
      <c r="Q300" s="229">
        <v>0.00025999999999999998</v>
      </c>
      <c r="R300" s="229">
        <f>Q300*H300</f>
        <v>0.0046799999999999993</v>
      </c>
      <c r="S300" s="229">
        <v>0</v>
      </c>
      <c r="T300" s="23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1" t="s">
        <v>347</v>
      </c>
      <c r="AT300" s="231" t="s">
        <v>161</v>
      </c>
      <c r="AU300" s="231" t="s">
        <v>85</v>
      </c>
      <c r="AY300" s="18" t="s">
        <v>139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8" t="s">
        <v>82</v>
      </c>
      <c r="BK300" s="232">
        <f>ROUND(I300*H300,2)</f>
        <v>0</v>
      </c>
      <c r="BL300" s="18" t="s">
        <v>233</v>
      </c>
      <c r="BM300" s="231" t="s">
        <v>1066</v>
      </c>
    </row>
    <row r="301" s="2" customFormat="1">
      <c r="A301" s="39"/>
      <c r="B301" s="40"/>
      <c r="C301" s="41"/>
      <c r="D301" s="233" t="s">
        <v>146</v>
      </c>
      <c r="E301" s="41"/>
      <c r="F301" s="234" t="s">
        <v>1065</v>
      </c>
      <c r="G301" s="41"/>
      <c r="H301" s="41"/>
      <c r="I301" s="137"/>
      <c r="J301" s="41"/>
      <c r="K301" s="41"/>
      <c r="L301" s="45"/>
      <c r="M301" s="235"/>
      <c r="N301" s="236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146</v>
      </c>
      <c r="AU301" s="18" t="s">
        <v>85</v>
      </c>
    </row>
    <row r="302" s="13" customFormat="1">
      <c r="A302" s="13"/>
      <c r="B302" s="237"/>
      <c r="C302" s="238"/>
      <c r="D302" s="233" t="s">
        <v>147</v>
      </c>
      <c r="E302" s="239" t="s">
        <v>19</v>
      </c>
      <c r="F302" s="240" t="s">
        <v>1196</v>
      </c>
      <c r="G302" s="238"/>
      <c r="H302" s="241">
        <v>15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7" t="s">
        <v>147</v>
      </c>
      <c r="AU302" s="247" t="s">
        <v>85</v>
      </c>
      <c r="AV302" s="13" t="s">
        <v>85</v>
      </c>
      <c r="AW302" s="13" t="s">
        <v>34</v>
      </c>
      <c r="AX302" s="13" t="s">
        <v>82</v>
      </c>
      <c r="AY302" s="247" t="s">
        <v>139</v>
      </c>
    </row>
    <row r="303" s="13" customFormat="1">
      <c r="A303" s="13"/>
      <c r="B303" s="237"/>
      <c r="C303" s="238"/>
      <c r="D303" s="233" t="s">
        <v>147</v>
      </c>
      <c r="E303" s="238"/>
      <c r="F303" s="240" t="s">
        <v>1197</v>
      </c>
      <c r="G303" s="238"/>
      <c r="H303" s="241">
        <v>18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7" t="s">
        <v>147</v>
      </c>
      <c r="AU303" s="247" t="s">
        <v>85</v>
      </c>
      <c r="AV303" s="13" t="s">
        <v>85</v>
      </c>
      <c r="AW303" s="13" t="s">
        <v>4</v>
      </c>
      <c r="AX303" s="13" t="s">
        <v>82</v>
      </c>
      <c r="AY303" s="247" t="s">
        <v>139</v>
      </c>
    </row>
    <row r="304" s="2" customFormat="1" ht="21.75" customHeight="1">
      <c r="A304" s="39"/>
      <c r="B304" s="40"/>
      <c r="C304" s="220" t="s">
        <v>505</v>
      </c>
      <c r="D304" s="220" t="s">
        <v>140</v>
      </c>
      <c r="E304" s="221" t="s">
        <v>390</v>
      </c>
      <c r="F304" s="222" t="s">
        <v>391</v>
      </c>
      <c r="G304" s="223" t="s">
        <v>180</v>
      </c>
      <c r="H304" s="224">
        <v>10</v>
      </c>
      <c r="I304" s="225"/>
      <c r="J304" s="226">
        <f>ROUND(I304*H304,2)</f>
        <v>0</v>
      </c>
      <c r="K304" s="222" t="s">
        <v>156</v>
      </c>
      <c r="L304" s="45"/>
      <c r="M304" s="227" t="s">
        <v>19</v>
      </c>
      <c r="N304" s="228" t="s">
        <v>45</v>
      </c>
      <c r="O304" s="85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1" t="s">
        <v>233</v>
      </c>
      <c r="AT304" s="231" t="s">
        <v>140</v>
      </c>
      <c r="AU304" s="231" t="s">
        <v>85</v>
      </c>
      <c r="AY304" s="18" t="s">
        <v>139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8" t="s">
        <v>82</v>
      </c>
      <c r="BK304" s="232">
        <f>ROUND(I304*H304,2)</f>
        <v>0</v>
      </c>
      <c r="BL304" s="18" t="s">
        <v>233</v>
      </c>
      <c r="BM304" s="231" t="s">
        <v>1198</v>
      </c>
    </row>
    <row r="305" s="2" customFormat="1">
      <c r="A305" s="39"/>
      <c r="B305" s="40"/>
      <c r="C305" s="41"/>
      <c r="D305" s="233" t="s">
        <v>146</v>
      </c>
      <c r="E305" s="41"/>
      <c r="F305" s="234" t="s">
        <v>393</v>
      </c>
      <c r="G305" s="41"/>
      <c r="H305" s="41"/>
      <c r="I305" s="137"/>
      <c r="J305" s="41"/>
      <c r="K305" s="41"/>
      <c r="L305" s="45"/>
      <c r="M305" s="235"/>
      <c r="N305" s="236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146</v>
      </c>
      <c r="AU305" s="18" t="s">
        <v>85</v>
      </c>
    </row>
    <row r="306" s="2" customFormat="1" ht="21.75" customHeight="1">
      <c r="A306" s="39"/>
      <c r="B306" s="40"/>
      <c r="C306" s="250" t="s">
        <v>510</v>
      </c>
      <c r="D306" s="250" t="s">
        <v>161</v>
      </c>
      <c r="E306" s="251" t="s">
        <v>1070</v>
      </c>
      <c r="F306" s="252" t="s">
        <v>1071</v>
      </c>
      <c r="G306" s="253" t="s">
        <v>180</v>
      </c>
      <c r="H306" s="254">
        <v>12</v>
      </c>
      <c r="I306" s="255"/>
      <c r="J306" s="256">
        <f>ROUND(I306*H306,2)</f>
        <v>0</v>
      </c>
      <c r="K306" s="252" t="s">
        <v>156</v>
      </c>
      <c r="L306" s="257"/>
      <c r="M306" s="258" t="s">
        <v>19</v>
      </c>
      <c r="N306" s="259" t="s">
        <v>45</v>
      </c>
      <c r="O306" s="85"/>
      <c r="P306" s="229">
        <f>O306*H306</f>
        <v>0</v>
      </c>
      <c r="Q306" s="229">
        <v>0.00042999999999999999</v>
      </c>
      <c r="R306" s="229">
        <f>Q306*H306</f>
        <v>0.0051599999999999997</v>
      </c>
      <c r="S306" s="229">
        <v>0</v>
      </c>
      <c r="T306" s="230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1" t="s">
        <v>284</v>
      </c>
      <c r="AT306" s="231" t="s">
        <v>161</v>
      </c>
      <c r="AU306" s="231" t="s">
        <v>85</v>
      </c>
      <c r="AY306" s="18" t="s">
        <v>139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8" t="s">
        <v>82</v>
      </c>
      <c r="BK306" s="232">
        <f>ROUND(I306*H306,2)</f>
        <v>0</v>
      </c>
      <c r="BL306" s="18" t="s">
        <v>284</v>
      </c>
      <c r="BM306" s="231" t="s">
        <v>1199</v>
      </c>
    </row>
    <row r="307" s="2" customFormat="1">
      <c r="A307" s="39"/>
      <c r="B307" s="40"/>
      <c r="C307" s="41"/>
      <c r="D307" s="233" t="s">
        <v>146</v>
      </c>
      <c r="E307" s="41"/>
      <c r="F307" s="234" t="s">
        <v>1071</v>
      </c>
      <c r="G307" s="41"/>
      <c r="H307" s="41"/>
      <c r="I307" s="137"/>
      <c r="J307" s="41"/>
      <c r="K307" s="41"/>
      <c r="L307" s="45"/>
      <c r="M307" s="235"/>
      <c r="N307" s="236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146</v>
      </c>
      <c r="AU307" s="18" t="s">
        <v>85</v>
      </c>
    </row>
    <row r="308" s="13" customFormat="1">
      <c r="A308" s="13"/>
      <c r="B308" s="237"/>
      <c r="C308" s="238"/>
      <c r="D308" s="233" t="s">
        <v>147</v>
      </c>
      <c r="E308" s="239" t="s">
        <v>19</v>
      </c>
      <c r="F308" s="240" t="s">
        <v>1200</v>
      </c>
      <c r="G308" s="238"/>
      <c r="H308" s="241">
        <v>10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147</v>
      </c>
      <c r="AU308" s="247" t="s">
        <v>85</v>
      </c>
      <c r="AV308" s="13" t="s">
        <v>85</v>
      </c>
      <c r="AW308" s="13" t="s">
        <v>34</v>
      </c>
      <c r="AX308" s="13" t="s">
        <v>82</v>
      </c>
      <c r="AY308" s="247" t="s">
        <v>139</v>
      </c>
    </row>
    <row r="309" s="13" customFormat="1">
      <c r="A309" s="13"/>
      <c r="B309" s="237"/>
      <c r="C309" s="238"/>
      <c r="D309" s="233" t="s">
        <v>147</v>
      </c>
      <c r="E309" s="238"/>
      <c r="F309" s="240" t="s">
        <v>1176</v>
      </c>
      <c r="G309" s="238"/>
      <c r="H309" s="241">
        <v>12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7" t="s">
        <v>147</v>
      </c>
      <c r="AU309" s="247" t="s">
        <v>85</v>
      </c>
      <c r="AV309" s="13" t="s">
        <v>85</v>
      </c>
      <c r="AW309" s="13" t="s">
        <v>4</v>
      </c>
      <c r="AX309" s="13" t="s">
        <v>82</v>
      </c>
      <c r="AY309" s="247" t="s">
        <v>139</v>
      </c>
    </row>
    <row r="310" s="2" customFormat="1" ht="16.5" customHeight="1">
      <c r="A310" s="39"/>
      <c r="B310" s="40"/>
      <c r="C310" s="220" t="s">
        <v>516</v>
      </c>
      <c r="D310" s="220" t="s">
        <v>140</v>
      </c>
      <c r="E310" s="221" t="s">
        <v>506</v>
      </c>
      <c r="F310" s="222" t="s">
        <v>507</v>
      </c>
      <c r="G310" s="223" t="s">
        <v>180</v>
      </c>
      <c r="H310" s="224">
        <v>460</v>
      </c>
      <c r="I310" s="225"/>
      <c r="J310" s="226">
        <f>ROUND(I310*H310,2)</f>
        <v>0</v>
      </c>
      <c r="K310" s="222" t="s">
        <v>156</v>
      </c>
      <c r="L310" s="45"/>
      <c r="M310" s="227" t="s">
        <v>19</v>
      </c>
      <c r="N310" s="228" t="s">
        <v>45</v>
      </c>
      <c r="O310" s="85"/>
      <c r="P310" s="229">
        <f>O310*H310</f>
        <v>0</v>
      </c>
      <c r="Q310" s="229">
        <v>0</v>
      </c>
      <c r="R310" s="229">
        <f>Q310*H310</f>
        <v>0</v>
      </c>
      <c r="S310" s="229">
        <v>0</v>
      </c>
      <c r="T310" s="230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1" t="s">
        <v>233</v>
      </c>
      <c r="AT310" s="231" t="s">
        <v>140</v>
      </c>
      <c r="AU310" s="231" t="s">
        <v>85</v>
      </c>
      <c r="AY310" s="18" t="s">
        <v>139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8" t="s">
        <v>82</v>
      </c>
      <c r="BK310" s="232">
        <f>ROUND(I310*H310,2)</f>
        <v>0</v>
      </c>
      <c r="BL310" s="18" t="s">
        <v>233</v>
      </c>
      <c r="BM310" s="231" t="s">
        <v>508</v>
      </c>
    </row>
    <row r="311" s="2" customFormat="1">
      <c r="A311" s="39"/>
      <c r="B311" s="40"/>
      <c r="C311" s="41"/>
      <c r="D311" s="233" t="s">
        <v>146</v>
      </c>
      <c r="E311" s="41"/>
      <c r="F311" s="234" t="s">
        <v>509</v>
      </c>
      <c r="G311" s="41"/>
      <c r="H311" s="41"/>
      <c r="I311" s="137"/>
      <c r="J311" s="41"/>
      <c r="K311" s="41"/>
      <c r="L311" s="45"/>
      <c r="M311" s="235"/>
      <c r="N311" s="236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146</v>
      </c>
      <c r="AU311" s="18" t="s">
        <v>85</v>
      </c>
    </row>
    <row r="312" s="2" customFormat="1" ht="21.75" customHeight="1">
      <c r="A312" s="39"/>
      <c r="B312" s="40"/>
      <c r="C312" s="250" t="s">
        <v>522</v>
      </c>
      <c r="D312" s="250" t="s">
        <v>161</v>
      </c>
      <c r="E312" s="251" t="s">
        <v>511</v>
      </c>
      <c r="F312" s="252" t="s">
        <v>512</v>
      </c>
      <c r="G312" s="253" t="s">
        <v>180</v>
      </c>
      <c r="H312" s="254">
        <v>528</v>
      </c>
      <c r="I312" s="255"/>
      <c r="J312" s="256">
        <f>ROUND(I312*H312,2)</f>
        <v>0</v>
      </c>
      <c r="K312" s="252" t="s">
        <v>19</v>
      </c>
      <c r="L312" s="257"/>
      <c r="M312" s="258" t="s">
        <v>19</v>
      </c>
      <c r="N312" s="259" t="s">
        <v>45</v>
      </c>
      <c r="O312" s="85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1" t="s">
        <v>347</v>
      </c>
      <c r="AT312" s="231" t="s">
        <v>161</v>
      </c>
      <c r="AU312" s="231" t="s">
        <v>85</v>
      </c>
      <c r="AY312" s="18" t="s">
        <v>139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8" t="s">
        <v>82</v>
      </c>
      <c r="BK312" s="232">
        <f>ROUND(I312*H312,2)</f>
        <v>0</v>
      </c>
      <c r="BL312" s="18" t="s">
        <v>233</v>
      </c>
      <c r="BM312" s="231" t="s">
        <v>513</v>
      </c>
    </row>
    <row r="313" s="2" customFormat="1">
      <c r="A313" s="39"/>
      <c r="B313" s="40"/>
      <c r="C313" s="41"/>
      <c r="D313" s="233" t="s">
        <v>146</v>
      </c>
      <c r="E313" s="41"/>
      <c r="F313" s="234" t="s">
        <v>512</v>
      </c>
      <c r="G313" s="41"/>
      <c r="H313" s="41"/>
      <c r="I313" s="137"/>
      <c r="J313" s="41"/>
      <c r="K313" s="41"/>
      <c r="L313" s="45"/>
      <c r="M313" s="235"/>
      <c r="N313" s="236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146</v>
      </c>
      <c r="AU313" s="18" t="s">
        <v>85</v>
      </c>
    </row>
    <row r="314" s="13" customFormat="1">
      <c r="A314" s="13"/>
      <c r="B314" s="237"/>
      <c r="C314" s="238"/>
      <c r="D314" s="233" t="s">
        <v>147</v>
      </c>
      <c r="E314" s="239" t="s">
        <v>19</v>
      </c>
      <c r="F314" s="240" t="s">
        <v>1201</v>
      </c>
      <c r="G314" s="238"/>
      <c r="H314" s="241">
        <v>440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147</v>
      </c>
      <c r="AU314" s="247" t="s">
        <v>85</v>
      </c>
      <c r="AV314" s="13" t="s">
        <v>85</v>
      </c>
      <c r="AW314" s="13" t="s">
        <v>34</v>
      </c>
      <c r="AX314" s="13" t="s">
        <v>82</v>
      </c>
      <c r="AY314" s="247" t="s">
        <v>139</v>
      </c>
    </row>
    <row r="315" s="13" customFormat="1">
      <c r="A315" s="13"/>
      <c r="B315" s="237"/>
      <c r="C315" s="238"/>
      <c r="D315" s="233" t="s">
        <v>147</v>
      </c>
      <c r="E315" s="238"/>
      <c r="F315" s="240" t="s">
        <v>1202</v>
      </c>
      <c r="G315" s="238"/>
      <c r="H315" s="241">
        <v>528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147</v>
      </c>
      <c r="AU315" s="247" t="s">
        <v>85</v>
      </c>
      <c r="AV315" s="13" t="s">
        <v>85</v>
      </c>
      <c r="AW315" s="13" t="s">
        <v>4</v>
      </c>
      <c r="AX315" s="13" t="s">
        <v>82</v>
      </c>
      <c r="AY315" s="247" t="s">
        <v>139</v>
      </c>
    </row>
    <row r="316" s="2" customFormat="1" ht="21.75" customHeight="1">
      <c r="A316" s="39"/>
      <c r="B316" s="40"/>
      <c r="C316" s="250" t="s">
        <v>527</v>
      </c>
      <c r="D316" s="250" t="s">
        <v>161</v>
      </c>
      <c r="E316" s="251" t="s">
        <v>517</v>
      </c>
      <c r="F316" s="252" t="s">
        <v>518</v>
      </c>
      <c r="G316" s="253" t="s">
        <v>180</v>
      </c>
      <c r="H316" s="254">
        <v>24</v>
      </c>
      <c r="I316" s="255"/>
      <c r="J316" s="256">
        <f>ROUND(I316*H316,2)</f>
        <v>0</v>
      </c>
      <c r="K316" s="252" t="s">
        <v>19</v>
      </c>
      <c r="L316" s="257"/>
      <c r="M316" s="258" t="s">
        <v>19</v>
      </c>
      <c r="N316" s="259" t="s">
        <v>45</v>
      </c>
      <c r="O316" s="85"/>
      <c r="P316" s="229">
        <f>O316*H316</f>
        <v>0</v>
      </c>
      <c r="Q316" s="229">
        <v>0</v>
      </c>
      <c r="R316" s="229">
        <f>Q316*H316</f>
        <v>0</v>
      </c>
      <c r="S316" s="229">
        <v>0</v>
      </c>
      <c r="T316" s="230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1" t="s">
        <v>347</v>
      </c>
      <c r="AT316" s="231" t="s">
        <v>161</v>
      </c>
      <c r="AU316" s="231" t="s">
        <v>85</v>
      </c>
      <c r="AY316" s="18" t="s">
        <v>139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8" t="s">
        <v>82</v>
      </c>
      <c r="BK316" s="232">
        <f>ROUND(I316*H316,2)</f>
        <v>0</v>
      </c>
      <c r="BL316" s="18" t="s">
        <v>233</v>
      </c>
      <c r="BM316" s="231" t="s">
        <v>519</v>
      </c>
    </row>
    <row r="317" s="2" customFormat="1">
      <c r="A317" s="39"/>
      <c r="B317" s="40"/>
      <c r="C317" s="41"/>
      <c r="D317" s="233" t="s">
        <v>146</v>
      </c>
      <c r="E317" s="41"/>
      <c r="F317" s="234" t="s">
        <v>518</v>
      </c>
      <c r="G317" s="41"/>
      <c r="H317" s="41"/>
      <c r="I317" s="137"/>
      <c r="J317" s="41"/>
      <c r="K317" s="41"/>
      <c r="L317" s="45"/>
      <c r="M317" s="235"/>
      <c r="N317" s="236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146</v>
      </c>
      <c r="AU317" s="18" t="s">
        <v>85</v>
      </c>
    </row>
    <row r="318" s="13" customFormat="1">
      <c r="A318" s="13"/>
      <c r="B318" s="237"/>
      <c r="C318" s="238"/>
      <c r="D318" s="233" t="s">
        <v>147</v>
      </c>
      <c r="E318" s="239" t="s">
        <v>19</v>
      </c>
      <c r="F318" s="240" t="s">
        <v>1203</v>
      </c>
      <c r="G318" s="238"/>
      <c r="H318" s="241">
        <v>20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7" t="s">
        <v>147</v>
      </c>
      <c r="AU318" s="247" t="s">
        <v>85</v>
      </c>
      <c r="AV318" s="13" t="s">
        <v>85</v>
      </c>
      <c r="AW318" s="13" t="s">
        <v>34</v>
      </c>
      <c r="AX318" s="13" t="s">
        <v>82</v>
      </c>
      <c r="AY318" s="247" t="s">
        <v>139</v>
      </c>
    </row>
    <row r="319" s="13" customFormat="1">
      <c r="A319" s="13"/>
      <c r="B319" s="237"/>
      <c r="C319" s="238"/>
      <c r="D319" s="233" t="s">
        <v>147</v>
      </c>
      <c r="E319" s="238"/>
      <c r="F319" s="240" t="s">
        <v>190</v>
      </c>
      <c r="G319" s="238"/>
      <c r="H319" s="241">
        <v>24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7" t="s">
        <v>147</v>
      </c>
      <c r="AU319" s="247" t="s">
        <v>85</v>
      </c>
      <c r="AV319" s="13" t="s">
        <v>85</v>
      </c>
      <c r="AW319" s="13" t="s">
        <v>4</v>
      </c>
      <c r="AX319" s="13" t="s">
        <v>82</v>
      </c>
      <c r="AY319" s="247" t="s">
        <v>139</v>
      </c>
    </row>
    <row r="320" s="2" customFormat="1" ht="21.75" customHeight="1">
      <c r="A320" s="39"/>
      <c r="B320" s="40"/>
      <c r="C320" s="220" t="s">
        <v>532</v>
      </c>
      <c r="D320" s="220" t="s">
        <v>140</v>
      </c>
      <c r="E320" s="221" t="s">
        <v>523</v>
      </c>
      <c r="F320" s="222" t="s">
        <v>524</v>
      </c>
      <c r="G320" s="223" t="s">
        <v>155</v>
      </c>
      <c r="H320" s="224">
        <v>1</v>
      </c>
      <c r="I320" s="225"/>
      <c r="J320" s="226">
        <f>ROUND(I320*H320,2)</f>
        <v>0</v>
      </c>
      <c r="K320" s="222" t="s">
        <v>156</v>
      </c>
      <c r="L320" s="45"/>
      <c r="M320" s="227" t="s">
        <v>19</v>
      </c>
      <c r="N320" s="228" t="s">
        <v>45</v>
      </c>
      <c r="O320" s="85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1" t="s">
        <v>233</v>
      </c>
      <c r="AT320" s="231" t="s">
        <v>140</v>
      </c>
      <c r="AU320" s="231" t="s">
        <v>85</v>
      </c>
      <c r="AY320" s="18" t="s">
        <v>139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8" t="s">
        <v>82</v>
      </c>
      <c r="BK320" s="232">
        <f>ROUND(I320*H320,2)</f>
        <v>0</v>
      </c>
      <c r="BL320" s="18" t="s">
        <v>233</v>
      </c>
      <c r="BM320" s="231" t="s">
        <v>525</v>
      </c>
    </row>
    <row r="321" s="2" customFormat="1">
      <c r="A321" s="39"/>
      <c r="B321" s="40"/>
      <c r="C321" s="41"/>
      <c r="D321" s="233" t="s">
        <v>146</v>
      </c>
      <c r="E321" s="41"/>
      <c r="F321" s="234" t="s">
        <v>526</v>
      </c>
      <c r="G321" s="41"/>
      <c r="H321" s="41"/>
      <c r="I321" s="137"/>
      <c r="J321" s="41"/>
      <c r="K321" s="41"/>
      <c r="L321" s="45"/>
      <c r="M321" s="235"/>
      <c r="N321" s="236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146</v>
      </c>
      <c r="AU321" s="18" t="s">
        <v>85</v>
      </c>
    </row>
    <row r="322" s="2" customFormat="1" ht="21.75" customHeight="1">
      <c r="A322" s="39"/>
      <c r="B322" s="40"/>
      <c r="C322" s="250" t="s">
        <v>536</v>
      </c>
      <c r="D322" s="250" t="s">
        <v>161</v>
      </c>
      <c r="E322" s="251" t="s">
        <v>528</v>
      </c>
      <c r="F322" s="252" t="s">
        <v>529</v>
      </c>
      <c r="G322" s="253" t="s">
        <v>155</v>
      </c>
      <c r="H322" s="254">
        <v>1</v>
      </c>
      <c r="I322" s="255"/>
      <c r="J322" s="256">
        <f>ROUND(I322*H322,2)</f>
        <v>0</v>
      </c>
      <c r="K322" s="252" t="s">
        <v>156</v>
      </c>
      <c r="L322" s="257"/>
      <c r="M322" s="258" t="s">
        <v>19</v>
      </c>
      <c r="N322" s="259" t="s">
        <v>45</v>
      </c>
      <c r="O322" s="85"/>
      <c r="P322" s="229">
        <f>O322*H322</f>
        <v>0</v>
      </c>
      <c r="Q322" s="229">
        <v>0.021999999999999999</v>
      </c>
      <c r="R322" s="229">
        <f>Q322*H322</f>
        <v>0.021999999999999999</v>
      </c>
      <c r="S322" s="229">
        <v>0</v>
      </c>
      <c r="T322" s="230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1" t="s">
        <v>284</v>
      </c>
      <c r="AT322" s="231" t="s">
        <v>161</v>
      </c>
      <c r="AU322" s="231" t="s">
        <v>85</v>
      </c>
      <c r="AY322" s="18" t="s">
        <v>139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8" t="s">
        <v>82</v>
      </c>
      <c r="BK322" s="232">
        <f>ROUND(I322*H322,2)</f>
        <v>0</v>
      </c>
      <c r="BL322" s="18" t="s">
        <v>284</v>
      </c>
      <c r="BM322" s="231" t="s">
        <v>530</v>
      </c>
    </row>
    <row r="323" s="2" customFormat="1">
      <c r="A323" s="39"/>
      <c r="B323" s="40"/>
      <c r="C323" s="41"/>
      <c r="D323" s="233" t="s">
        <v>146</v>
      </c>
      <c r="E323" s="41"/>
      <c r="F323" s="234" t="s">
        <v>531</v>
      </c>
      <c r="G323" s="41"/>
      <c r="H323" s="41"/>
      <c r="I323" s="137"/>
      <c r="J323" s="41"/>
      <c r="K323" s="41"/>
      <c r="L323" s="45"/>
      <c r="M323" s="235"/>
      <c r="N323" s="236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146</v>
      </c>
      <c r="AU323" s="18" t="s">
        <v>85</v>
      </c>
    </row>
    <row r="324" s="13" customFormat="1">
      <c r="A324" s="13"/>
      <c r="B324" s="237"/>
      <c r="C324" s="238"/>
      <c r="D324" s="233" t="s">
        <v>147</v>
      </c>
      <c r="E324" s="239" t="s">
        <v>19</v>
      </c>
      <c r="F324" s="240" t="s">
        <v>1163</v>
      </c>
      <c r="G324" s="238"/>
      <c r="H324" s="241">
        <v>1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147</v>
      </c>
      <c r="AU324" s="247" t="s">
        <v>85</v>
      </c>
      <c r="AV324" s="13" t="s">
        <v>85</v>
      </c>
      <c r="AW324" s="13" t="s">
        <v>34</v>
      </c>
      <c r="AX324" s="13" t="s">
        <v>82</v>
      </c>
      <c r="AY324" s="247" t="s">
        <v>139</v>
      </c>
    </row>
    <row r="325" s="2" customFormat="1" ht="16.5" customHeight="1">
      <c r="A325" s="39"/>
      <c r="B325" s="40"/>
      <c r="C325" s="220" t="s">
        <v>542</v>
      </c>
      <c r="D325" s="220" t="s">
        <v>140</v>
      </c>
      <c r="E325" s="221" t="s">
        <v>533</v>
      </c>
      <c r="F325" s="222" t="s">
        <v>534</v>
      </c>
      <c r="G325" s="223" t="s">
        <v>155</v>
      </c>
      <c r="H325" s="224">
        <v>1</v>
      </c>
      <c r="I325" s="225"/>
      <c r="J325" s="226">
        <f>ROUND(I325*H325,2)</f>
        <v>0</v>
      </c>
      <c r="K325" s="222" t="s">
        <v>19</v>
      </c>
      <c r="L325" s="45"/>
      <c r="M325" s="227" t="s">
        <v>19</v>
      </c>
      <c r="N325" s="228" t="s">
        <v>45</v>
      </c>
      <c r="O325" s="85"/>
      <c r="P325" s="229">
        <f>O325*H325</f>
        <v>0</v>
      </c>
      <c r="Q325" s="229">
        <v>0</v>
      </c>
      <c r="R325" s="229">
        <f>Q325*H325</f>
        <v>0</v>
      </c>
      <c r="S325" s="229">
        <v>0</v>
      </c>
      <c r="T325" s="230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1" t="s">
        <v>233</v>
      </c>
      <c r="AT325" s="231" t="s">
        <v>140</v>
      </c>
      <c r="AU325" s="231" t="s">
        <v>85</v>
      </c>
      <c r="AY325" s="18" t="s">
        <v>139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8" t="s">
        <v>82</v>
      </c>
      <c r="BK325" s="232">
        <f>ROUND(I325*H325,2)</f>
        <v>0</v>
      </c>
      <c r="BL325" s="18" t="s">
        <v>233</v>
      </c>
      <c r="BM325" s="231" t="s">
        <v>535</v>
      </c>
    </row>
    <row r="326" s="2" customFormat="1">
      <c r="A326" s="39"/>
      <c r="B326" s="40"/>
      <c r="C326" s="41"/>
      <c r="D326" s="233" t="s">
        <v>146</v>
      </c>
      <c r="E326" s="41"/>
      <c r="F326" s="234" t="s">
        <v>534</v>
      </c>
      <c r="G326" s="41"/>
      <c r="H326" s="41"/>
      <c r="I326" s="137"/>
      <c r="J326" s="41"/>
      <c r="K326" s="41"/>
      <c r="L326" s="45"/>
      <c r="M326" s="235"/>
      <c r="N326" s="236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146</v>
      </c>
      <c r="AU326" s="18" t="s">
        <v>85</v>
      </c>
    </row>
    <row r="327" s="2" customFormat="1" ht="21.75" customHeight="1">
      <c r="A327" s="39"/>
      <c r="B327" s="40"/>
      <c r="C327" s="250" t="s">
        <v>548</v>
      </c>
      <c r="D327" s="250" t="s">
        <v>161</v>
      </c>
      <c r="E327" s="251" t="s">
        <v>537</v>
      </c>
      <c r="F327" s="252" t="s">
        <v>538</v>
      </c>
      <c r="G327" s="253" t="s">
        <v>155</v>
      </c>
      <c r="H327" s="254">
        <v>1</v>
      </c>
      <c r="I327" s="255"/>
      <c r="J327" s="256">
        <f>ROUND(I327*H327,2)</f>
        <v>0</v>
      </c>
      <c r="K327" s="252" t="s">
        <v>156</v>
      </c>
      <c r="L327" s="257"/>
      <c r="M327" s="258" t="s">
        <v>19</v>
      </c>
      <c r="N327" s="259" t="s">
        <v>45</v>
      </c>
      <c r="O327" s="85"/>
      <c r="P327" s="229">
        <f>O327*H327</f>
        <v>0</v>
      </c>
      <c r="Q327" s="229">
        <v>0.012999999999999999</v>
      </c>
      <c r="R327" s="229">
        <f>Q327*H327</f>
        <v>0.012999999999999999</v>
      </c>
      <c r="S327" s="229">
        <v>0</v>
      </c>
      <c r="T327" s="230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1" t="s">
        <v>284</v>
      </c>
      <c r="AT327" s="231" t="s">
        <v>161</v>
      </c>
      <c r="AU327" s="231" t="s">
        <v>85</v>
      </c>
      <c r="AY327" s="18" t="s">
        <v>139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8" t="s">
        <v>82</v>
      </c>
      <c r="BK327" s="232">
        <f>ROUND(I327*H327,2)</f>
        <v>0</v>
      </c>
      <c r="BL327" s="18" t="s">
        <v>284</v>
      </c>
      <c r="BM327" s="231" t="s">
        <v>539</v>
      </c>
    </row>
    <row r="328" s="2" customFormat="1">
      <c r="A328" s="39"/>
      <c r="B328" s="40"/>
      <c r="C328" s="41"/>
      <c r="D328" s="233" t="s">
        <v>146</v>
      </c>
      <c r="E328" s="41"/>
      <c r="F328" s="234" t="s">
        <v>540</v>
      </c>
      <c r="G328" s="41"/>
      <c r="H328" s="41"/>
      <c r="I328" s="137"/>
      <c r="J328" s="41"/>
      <c r="K328" s="41"/>
      <c r="L328" s="45"/>
      <c r="M328" s="235"/>
      <c r="N328" s="236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146</v>
      </c>
      <c r="AU328" s="18" t="s">
        <v>85</v>
      </c>
    </row>
    <row r="329" s="2" customFormat="1">
      <c r="A329" s="39"/>
      <c r="B329" s="40"/>
      <c r="C329" s="41"/>
      <c r="D329" s="233" t="s">
        <v>196</v>
      </c>
      <c r="E329" s="41"/>
      <c r="F329" s="260" t="s">
        <v>541</v>
      </c>
      <c r="G329" s="41"/>
      <c r="H329" s="41"/>
      <c r="I329" s="137"/>
      <c r="J329" s="41"/>
      <c r="K329" s="41"/>
      <c r="L329" s="45"/>
      <c r="M329" s="235"/>
      <c r="N329" s="236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196</v>
      </c>
      <c r="AU329" s="18" t="s">
        <v>85</v>
      </c>
    </row>
    <row r="330" s="13" customFormat="1">
      <c r="A330" s="13"/>
      <c r="B330" s="237"/>
      <c r="C330" s="238"/>
      <c r="D330" s="233" t="s">
        <v>147</v>
      </c>
      <c r="E330" s="239" t="s">
        <v>19</v>
      </c>
      <c r="F330" s="240" t="s">
        <v>1163</v>
      </c>
      <c r="G330" s="238"/>
      <c r="H330" s="241">
        <v>1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7" t="s">
        <v>147</v>
      </c>
      <c r="AU330" s="247" t="s">
        <v>85</v>
      </c>
      <c r="AV330" s="13" t="s">
        <v>85</v>
      </c>
      <c r="AW330" s="13" t="s">
        <v>34</v>
      </c>
      <c r="AX330" s="13" t="s">
        <v>82</v>
      </c>
      <c r="AY330" s="247" t="s">
        <v>139</v>
      </c>
    </row>
    <row r="331" s="2" customFormat="1" ht="21.75" customHeight="1">
      <c r="A331" s="39"/>
      <c r="B331" s="40"/>
      <c r="C331" s="220" t="s">
        <v>553</v>
      </c>
      <c r="D331" s="220" t="s">
        <v>140</v>
      </c>
      <c r="E331" s="221" t="s">
        <v>543</v>
      </c>
      <c r="F331" s="222" t="s">
        <v>544</v>
      </c>
      <c r="G331" s="223" t="s">
        <v>155</v>
      </c>
      <c r="H331" s="224">
        <v>1</v>
      </c>
      <c r="I331" s="225"/>
      <c r="J331" s="226">
        <f>ROUND(I331*H331,2)</f>
        <v>0</v>
      </c>
      <c r="K331" s="222" t="s">
        <v>156</v>
      </c>
      <c r="L331" s="45"/>
      <c r="M331" s="227" t="s">
        <v>19</v>
      </c>
      <c r="N331" s="228" t="s">
        <v>45</v>
      </c>
      <c r="O331" s="85"/>
      <c r="P331" s="229">
        <f>O331*H331</f>
        <v>0</v>
      </c>
      <c r="Q331" s="229">
        <v>0</v>
      </c>
      <c r="R331" s="229">
        <f>Q331*H331</f>
        <v>0</v>
      </c>
      <c r="S331" s="229">
        <v>0</v>
      </c>
      <c r="T331" s="230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1" t="s">
        <v>233</v>
      </c>
      <c r="AT331" s="231" t="s">
        <v>140</v>
      </c>
      <c r="AU331" s="231" t="s">
        <v>85</v>
      </c>
      <c r="AY331" s="18" t="s">
        <v>139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8" t="s">
        <v>82</v>
      </c>
      <c r="BK331" s="232">
        <f>ROUND(I331*H331,2)</f>
        <v>0</v>
      </c>
      <c r="BL331" s="18" t="s">
        <v>233</v>
      </c>
      <c r="BM331" s="231" t="s">
        <v>545</v>
      </c>
    </row>
    <row r="332" s="2" customFormat="1">
      <c r="A332" s="39"/>
      <c r="B332" s="40"/>
      <c r="C332" s="41"/>
      <c r="D332" s="233" t="s">
        <v>146</v>
      </c>
      <c r="E332" s="41"/>
      <c r="F332" s="234" t="s">
        <v>546</v>
      </c>
      <c r="G332" s="41"/>
      <c r="H332" s="41"/>
      <c r="I332" s="137"/>
      <c r="J332" s="41"/>
      <c r="K332" s="41"/>
      <c r="L332" s="45"/>
      <c r="M332" s="235"/>
      <c r="N332" s="236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146</v>
      </c>
      <c r="AU332" s="18" t="s">
        <v>85</v>
      </c>
    </row>
    <row r="333" s="13" customFormat="1">
      <c r="A333" s="13"/>
      <c r="B333" s="237"/>
      <c r="C333" s="238"/>
      <c r="D333" s="233" t="s">
        <v>147</v>
      </c>
      <c r="E333" s="239" t="s">
        <v>19</v>
      </c>
      <c r="F333" s="240" t="s">
        <v>1163</v>
      </c>
      <c r="G333" s="238"/>
      <c r="H333" s="241">
        <v>1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7" t="s">
        <v>147</v>
      </c>
      <c r="AU333" s="247" t="s">
        <v>85</v>
      </c>
      <c r="AV333" s="13" t="s">
        <v>85</v>
      </c>
      <c r="AW333" s="13" t="s">
        <v>34</v>
      </c>
      <c r="AX333" s="13" t="s">
        <v>82</v>
      </c>
      <c r="AY333" s="247" t="s">
        <v>139</v>
      </c>
    </row>
    <row r="334" s="2" customFormat="1" ht="21.75" customHeight="1">
      <c r="A334" s="39"/>
      <c r="B334" s="40"/>
      <c r="C334" s="220" t="s">
        <v>561</v>
      </c>
      <c r="D334" s="220" t="s">
        <v>140</v>
      </c>
      <c r="E334" s="221" t="s">
        <v>549</v>
      </c>
      <c r="F334" s="222" t="s">
        <v>550</v>
      </c>
      <c r="G334" s="223" t="s">
        <v>155</v>
      </c>
      <c r="H334" s="224">
        <v>1</v>
      </c>
      <c r="I334" s="225"/>
      <c r="J334" s="226">
        <f>ROUND(I334*H334,2)</f>
        <v>0</v>
      </c>
      <c r="K334" s="222" t="s">
        <v>19</v>
      </c>
      <c r="L334" s="45"/>
      <c r="M334" s="227" t="s">
        <v>19</v>
      </c>
      <c r="N334" s="228" t="s">
        <v>45</v>
      </c>
      <c r="O334" s="85"/>
      <c r="P334" s="229">
        <f>O334*H334</f>
        <v>0</v>
      </c>
      <c r="Q334" s="229">
        <v>0</v>
      </c>
      <c r="R334" s="229">
        <f>Q334*H334</f>
        <v>0</v>
      </c>
      <c r="S334" s="229">
        <v>0</v>
      </c>
      <c r="T334" s="230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1" t="s">
        <v>233</v>
      </c>
      <c r="AT334" s="231" t="s">
        <v>140</v>
      </c>
      <c r="AU334" s="231" t="s">
        <v>85</v>
      </c>
      <c r="AY334" s="18" t="s">
        <v>139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8" t="s">
        <v>82</v>
      </c>
      <c r="BK334" s="232">
        <f>ROUND(I334*H334,2)</f>
        <v>0</v>
      </c>
      <c r="BL334" s="18" t="s">
        <v>233</v>
      </c>
      <c r="BM334" s="231" t="s">
        <v>551</v>
      </c>
    </row>
    <row r="335" s="2" customFormat="1">
      <c r="A335" s="39"/>
      <c r="B335" s="40"/>
      <c r="C335" s="41"/>
      <c r="D335" s="233" t="s">
        <v>146</v>
      </c>
      <c r="E335" s="41"/>
      <c r="F335" s="234" t="s">
        <v>552</v>
      </c>
      <c r="G335" s="41"/>
      <c r="H335" s="41"/>
      <c r="I335" s="137"/>
      <c r="J335" s="41"/>
      <c r="K335" s="41"/>
      <c r="L335" s="45"/>
      <c r="M335" s="235"/>
      <c r="N335" s="236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146</v>
      </c>
      <c r="AU335" s="18" t="s">
        <v>85</v>
      </c>
    </row>
    <row r="336" s="13" customFormat="1">
      <c r="A336" s="13"/>
      <c r="B336" s="237"/>
      <c r="C336" s="238"/>
      <c r="D336" s="233" t="s">
        <v>147</v>
      </c>
      <c r="E336" s="239" t="s">
        <v>19</v>
      </c>
      <c r="F336" s="240" t="s">
        <v>1163</v>
      </c>
      <c r="G336" s="238"/>
      <c r="H336" s="241">
        <v>1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7" t="s">
        <v>147</v>
      </c>
      <c r="AU336" s="247" t="s">
        <v>85</v>
      </c>
      <c r="AV336" s="13" t="s">
        <v>85</v>
      </c>
      <c r="AW336" s="13" t="s">
        <v>34</v>
      </c>
      <c r="AX336" s="13" t="s">
        <v>82</v>
      </c>
      <c r="AY336" s="247" t="s">
        <v>139</v>
      </c>
    </row>
    <row r="337" s="2" customFormat="1" ht="16.5" customHeight="1">
      <c r="A337" s="39"/>
      <c r="B337" s="40"/>
      <c r="C337" s="250" t="s">
        <v>566</v>
      </c>
      <c r="D337" s="250" t="s">
        <v>161</v>
      </c>
      <c r="E337" s="251" t="s">
        <v>554</v>
      </c>
      <c r="F337" s="252" t="s">
        <v>555</v>
      </c>
      <c r="G337" s="253" t="s">
        <v>556</v>
      </c>
      <c r="H337" s="254">
        <v>52</v>
      </c>
      <c r="I337" s="255"/>
      <c r="J337" s="256">
        <f>ROUND(I337*H337,2)</f>
        <v>0</v>
      </c>
      <c r="K337" s="252" t="s">
        <v>19</v>
      </c>
      <c r="L337" s="257"/>
      <c r="M337" s="258" t="s">
        <v>19</v>
      </c>
      <c r="N337" s="259" t="s">
        <v>45</v>
      </c>
      <c r="O337" s="85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1" t="s">
        <v>347</v>
      </c>
      <c r="AT337" s="231" t="s">
        <v>161</v>
      </c>
      <c r="AU337" s="231" t="s">
        <v>85</v>
      </c>
      <c r="AY337" s="18" t="s">
        <v>139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8" t="s">
        <v>82</v>
      </c>
      <c r="BK337" s="232">
        <f>ROUND(I337*H337,2)</f>
        <v>0</v>
      </c>
      <c r="BL337" s="18" t="s">
        <v>233</v>
      </c>
      <c r="BM337" s="231" t="s">
        <v>557</v>
      </c>
    </row>
    <row r="338" s="2" customFormat="1">
      <c r="A338" s="39"/>
      <c r="B338" s="40"/>
      <c r="C338" s="41"/>
      <c r="D338" s="233" t="s">
        <v>146</v>
      </c>
      <c r="E338" s="41"/>
      <c r="F338" s="234" t="s">
        <v>558</v>
      </c>
      <c r="G338" s="41"/>
      <c r="H338" s="41"/>
      <c r="I338" s="137"/>
      <c r="J338" s="41"/>
      <c r="K338" s="41"/>
      <c r="L338" s="45"/>
      <c r="M338" s="235"/>
      <c r="N338" s="236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146</v>
      </c>
      <c r="AU338" s="18" t="s">
        <v>85</v>
      </c>
    </row>
    <row r="339" s="13" customFormat="1">
      <c r="A339" s="13"/>
      <c r="B339" s="237"/>
      <c r="C339" s="238"/>
      <c r="D339" s="233" t="s">
        <v>147</v>
      </c>
      <c r="E339" s="239" t="s">
        <v>19</v>
      </c>
      <c r="F339" s="240" t="s">
        <v>559</v>
      </c>
      <c r="G339" s="238"/>
      <c r="H339" s="241">
        <v>48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7" t="s">
        <v>147</v>
      </c>
      <c r="AU339" s="247" t="s">
        <v>85</v>
      </c>
      <c r="AV339" s="13" t="s">
        <v>85</v>
      </c>
      <c r="AW339" s="13" t="s">
        <v>34</v>
      </c>
      <c r="AX339" s="13" t="s">
        <v>74</v>
      </c>
      <c r="AY339" s="247" t="s">
        <v>139</v>
      </c>
    </row>
    <row r="340" s="13" customFormat="1">
      <c r="A340" s="13"/>
      <c r="B340" s="237"/>
      <c r="C340" s="238"/>
      <c r="D340" s="233" t="s">
        <v>147</v>
      </c>
      <c r="E340" s="239" t="s">
        <v>19</v>
      </c>
      <c r="F340" s="240" t="s">
        <v>560</v>
      </c>
      <c r="G340" s="238"/>
      <c r="H340" s="241">
        <v>4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7" t="s">
        <v>147</v>
      </c>
      <c r="AU340" s="247" t="s">
        <v>85</v>
      </c>
      <c r="AV340" s="13" t="s">
        <v>85</v>
      </c>
      <c r="AW340" s="13" t="s">
        <v>34</v>
      </c>
      <c r="AX340" s="13" t="s">
        <v>74</v>
      </c>
      <c r="AY340" s="247" t="s">
        <v>139</v>
      </c>
    </row>
    <row r="341" s="14" customFormat="1">
      <c r="A341" s="14"/>
      <c r="B341" s="261"/>
      <c r="C341" s="262"/>
      <c r="D341" s="233" t="s">
        <v>147</v>
      </c>
      <c r="E341" s="263" t="s">
        <v>19</v>
      </c>
      <c r="F341" s="264" t="s">
        <v>439</v>
      </c>
      <c r="G341" s="262"/>
      <c r="H341" s="265">
        <v>52</v>
      </c>
      <c r="I341" s="266"/>
      <c r="J341" s="262"/>
      <c r="K341" s="262"/>
      <c r="L341" s="267"/>
      <c r="M341" s="268"/>
      <c r="N341" s="269"/>
      <c r="O341" s="269"/>
      <c r="P341" s="269"/>
      <c r="Q341" s="269"/>
      <c r="R341" s="269"/>
      <c r="S341" s="269"/>
      <c r="T341" s="27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1" t="s">
        <v>147</v>
      </c>
      <c r="AU341" s="271" t="s">
        <v>85</v>
      </c>
      <c r="AV341" s="14" t="s">
        <v>167</v>
      </c>
      <c r="AW341" s="14" t="s">
        <v>34</v>
      </c>
      <c r="AX341" s="14" t="s">
        <v>82</v>
      </c>
      <c r="AY341" s="271" t="s">
        <v>139</v>
      </c>
    </row>
    <row r="342" s="2" customFormat="1" ht="16.5" customHeight="1">
      <c r="A342" s="39"/>
      <c r="B342" s="40"/>
      <c r="C342" s="220" t="s">
        <v>572</v>
      </c>
      <c r="D342" s="220" t="s">
        <v>140</v>
      </c>
      <c r="E342" s="221" t="s">
        <v>562</v>
      </c>
      <c r="F342" s="222" t="s">
        <v>563</v>
      </c>
      <c r="G342" s="223" t="s">
        <v>155</v>
      </c>
      <c r="H342" s="224">
        <v>2</v>
      </c>
      <c r="I342" s="225"/>
      <c r="J342" s="226">
        <f>ROUND(I342*H342,2)</f>
        <v>0</v>
      </c>
      <c r="K342" s="222" t="s">
        <v>19</v>
      </c>
      <c r="L342" s="45"/>
      <c r="M342" s="227" t="s">
        <v>19</v>
      </c>
      <c r="N342" s="228" t="s">
        <v>45</v>
      </c>
      <c r="O342" s="85"/>
      <c r="P342" s="229">
        <f>O342*H342</f>
        <v>0</v>
      </c>
      <c r="Q342" s="229">
        <v>0</v>
      </c>
      <c r="R342" s="229">
        <f>Q342*H342</f>
        <v>0</v>
      </c>
      <c r="S342" s="229">
        <v>0</v>
      </c>
      <c r="T342" s="230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1" t="s">
        <v>233</v>
      </c>
      <c r="AT342" s="231" t="s">
        <v>140</v>
      </c>
      <c r="AU342" s="231" t="s">
        <v>85</v>
      </c>
      <c r="AY342" s="18" t="s">
        <v>139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8" t="s">
        <v>82</v>
      </c>
      <c r="BK342" s="232">
        <f>ROUND(I342*H342,2)</f>
        <v>0</v>
      </c>
      <c r="BL342" s="18" t="s">
        <v>233</v>
      </c>
      <c r="BM342" s="231" t="s">
        <v>564</v>
      </c>
    </row>
    <row r="343" s="2" customFormat="1">
      <c r="A343" s="39"/>
      <c r="B343" s="40"/>
      <c r="C343" s="41"/>
      <c r="D343" s="233" t="s">
        <v>146</v>
      </c>
      <c r="E343" s="41"/>
      <c r="F343" s="234" t="s">
        <v>565</v>
      </c>
      <c r="G343" s="41"/>
      <c r="H343" s="41"/>
      <c r="I343" s="137"/>
      <c r="J343" s="41"/>
      <c r="K343" s="41"/>
      <c r="L343" s="45"/>
      <c r="M343" s="235"/>
      <c r="N343" s="236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146</v>
      </c>
      <c r="AU343" s="18" t="s">
        <v>85</v>
      </c>
    </row>
    <row r="344" s="2" customFormat="1" ht="16.5" customHeight="1">
      <c r="A344" s="39"/>
      <c r="B344" s="40"/>
      <c r="C344" s="250" t="s">
        <v>576</v>
      </c>
      <c r="D344" s="250" t="s">
        <v>161</v>
      </c>
      <c r="E344" s="251" t="s">
        <v>567</v>
      </c>
      <c r="F344" s="252" t="s">
        <v>568</v>
      </c>
      <c r="G344" s="253" t="s">
        <v>155</v>
      </c>
      <c r="H344" s="254">
        <v>2</v>
      </c>
      <c r="I344" s="255"/>
      <c r="J344" s="256">
        <f>ROUND(I344*H344,2)</f>
        <v>0</v>
      </c>
      <c r="K344" s="252" t="s">
        <v>19</v>
      </c>
      <c r="L344" s="257"/>
      <c r="M344" s="258" t="s">
        <v>19</v>
      </c>
      <c r="N344" s="259" t="s">
        <v>45</v>
      </c>
      <c r="O344" s="85"/>
      <c r="P344" s="229">
        <f>O344*H344</f>
        <v>0</v>
      </c>
      <c r="Q344" s="229">
        <v>0.033000000000000002</v>
      </c>
      <c r="R344" s="229">
        <f>Q344*H344</f>
        <v>0.066000000000000003</v>
      </c>
      <c r="S344" s="229">
        <v>0</v>
      </c>
      <c r="T344" s="230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1" t="s">
        <v>284</v>
      </c>
      <c r="AT344" s="231" t="s">
        <v>161</v>
      </c>
      <c r="AU344" s="231" t="s">
        <v>85</v>
      </c>
      <c r="AY344" s="18" t="s">
        <v>139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8" t="s">
        <v>82</v>
      </c>
      <c r="BK344" s="232">
        <f>ROUND(I344*H344,2)</f>
        <v>0</v>
      </c>
      <c r="BL344" s="18" t="s">
        <v>284</v>
      </c>
      <c r="BM344" s="231" t="s">
        <v>569</v>
      </c>
    </row>
    <row r="345" s="2" customFormat="1">
      <c r="A345" s="39"/>
      <c r="B345" s="40"/>
      <c r="C345" s="41"/>
      <c r="D345" s="233" t="s">
        <v>146</v>
      </c>
      <c r="E345" s="41"/>
      <c r="F345" s="234" t="s">
        <v>568</v>
      </c>
      <c r="G345" s="41"/>
      <c r="H345" s="41"/>
      <c r="I345" s="137"/>
      <c r="J345" s="41"/>
      <c r="K345" s="41"/>
      <c r="L345" s="45"/>
      <c r="M345" s="235"/>
      <c r="N345" s="236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146</v>
      </c>
      <c r="AU345" s="18" t="s">
        <v>85</v>
      </c>
    </row>
    <row r="346" s="2" customFormat="1">
      <c r="A346" s="39"/>
      <c r="B346" s="40"/>
      <c r="C346" s="41"/>
      <c r="D346" s="233" t="s">
        <v>196</v>
      </c>
      <c r="E346" s="41"/>
      <c r="F346" s="260" t="s">
        <v>570</v>
      </c>
      <c r="G346" s="41"/>
      <c r="H346" s="41"/>
      <c r="I346" s="137"/>
      <c r="J346" s="41"/>
      <c r="K346" s="41"/>
      <c r="L346" s="45"/>
      <c r="M346" s="235"/>
      <c r="N346" s="236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196</v>
      </c>
      <c r="AU346" s="18" t="s">
        <v>85</v>
      </c>
    </row>
    <row r="347" s="13" customFormat="1">
      <c r="A347" s="13"/>
      <c r="B347" s="237"/>
      <c r="C347" s="238"/>
      <c r="D347" s="233" t="s">
        <v>147</v>
      </c>
      <c r="E347" s="239" t="s">
        <v>19</v>
      </c>
      <c r="F347" s="240" t="s">
        <v>1168</v>
      </c>
      <c r="G347" s="238"/>
      <c r="H347" s="241">
        <v>2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7" t="s">
        <v>147</v>
      </c>
      <c r="AU347" s="247" t="s">
        <v>85</v>
      </c>
      <c r="AV347" s="13" t="s">
        <v>85</v>
      </c>
      <c r="AW347" s="13" t="s">
        <v>34</v>
      </c>
      <c r="AX347" s="13" t="s">
        <v>82</v>
      </c>
      <c r="AY347" s="247" t="s">
        <v>139</v>
      </c>
    </row>
    <row r="348" s="2" customFormat="1" ht="16.5" customHeight="1">
      <c r="A348" s="39"/>
      <c r="B348" s="40"/>
      <c r="C348" s="220" t="s">
        <v>582</v>
      </c>
      <c r="D348" s="220" t="s">
        <v>140</v>
      </c>
      <c r="E348" s="221" t="s">
        <v>573</v>
      </c>
      <c r="F348" s="222" t="s">
        <v>574</v>
      </c>
      <c r="G348" s="223" t="s">
        <v>155</v>
      </c>
      <c r="H348" s="224">
        <v>1</v>
      </c>
      <c r="I348" s="225"/>
      <c r="J348" s="226">
        <f>ROUND(I348*H348,2)</f>
        <v>0</v>
      </c>
      <c r="K348" s="222" t="s">
        <v>19</v>
      </c>
      <c r="L348" s="45"/>
      <c r="M348" s="227" t="s">
        <v>19</v>
      </c>
      <c r="N348" s="228" t="s">
        <v>45</v>
      </c>
      <c r="O348" s="85"/>
      <c r="P348" s="229">
        <f>O348*H348</f>
        <v>0</v>
      </c>
      <c r="Q348" s="229">
        <v>0</v>
      </c>
      <c r="R348" s="229">
        <f>Q348*H348</f>
        <v>0</v>
      </c>
      <c r="S348" s="229">
        <v>0</v>
      </c>
      <c r="T348" s="230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1" t="s">
        <v>233</v>
      </c>
      <c r="AT348" s="231" t="s">
        <v>140</v>
      </c>
      <c r="AU348" s="231" t="s">
        <v>85</v>
      </c>
      <c r="AY348" s="18" t="s">
        <v>139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8" t="s">
        <v>82</v>
      </c>
      <c r="BK348" s="232">
        <f>ROUND(I348*H348,2)</f>
        <v>0</v>
      </c>
      <c r="BL348" s="18" t="s">
        <v>233</v>
      </c>
      <c r="BM348" s="231" t="s">
        <v>575</v>
      </c>
    </row>
    <row r="349" s="2" customFormat="1">
      <c r="A349" s="39"/>
      <c r="B349" s="40"/>
      <c r="C349" s="41"/>
      <c r="D349" s="233" t="s">
        <v>146</v>
      </c>
      <c r="E349" s="41"/>
      <c r="F349" s="234" t="s">
        <v>574</v>
      </c>
      <c r="G349" s="41"/>
      <c r="H349" s="41"/>
      <c r="I349" s="137"/>
      <c r="J349" s="41"/>
      <c r="K349" s="41"/>
      <c r="L349" s="45"/>
      <c r="M349" s="235"/>
      <c r="N349" s="236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146</v>
      </c>
      <c r="AU349" s="18" t="s">
        <v>85</v>
      </c>
    </row>
    <row r="350" s="2" customFormat="1" ht="21.75" customHeight="1">
      <c r="A350" s="39"/>
      <c r="B350" s="40"/>
      <c r="C350" s="250" t="s">
        <v>586</v>
      </c>
      <c r="D350" s="250" t="s">
        <v>161</v>
      </c>
      <c r="E350" s="251" t="s">
        <v>577</v>
      </c>
      <c r="F350" s="252" t="s">
        <v>578</v>
      </c>
      <c r="G350" s="253" t="s">
        <v>155</v>
      </c>
      <c r="H350" s="254">
        <v>1</v>
      </c>
      <c r="I350" s="255"/>
      <c r="J350" s="256">
        <f>ROUND(I350*H350,2)</f>
        <v>0</v>
      </c>
      <c r="K350" s="252" t="s">
        <v>19</v>
      </c>
      <c r="L350" s="257"/>
      <c r="M350" s="258" t="s">
        <v>19</v>
      </c>
      <c r="N350" s="259" t="s">
        <v>45</v>
      </c>
      <c r="O350" s="85"/>
      <c r="P350" s="229">
        <f>O350*H350</f>
        <v>0</v>
      </c>
      <c r="Q350" s="229">
        <v>0.033000000000000002</v>
      </c>
      <c r="R350" s="229">
        <f>Q350*H350</f>
        <v>0.033000000000000002</v>
      </c>
      <c r="S350" s="229">
        <v>0</v>
      </c>
      <c r="T350" s="230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1" t="s">
        <v>284</v>
      </c>
      <c r="AT350" s="231" t="s">
        <v>161</v>
      </c>
      <c r="AU350" s="231" t="s">
        <v>85</v>
      </c>
      <c r="AY350" s="18" t="s">
        <v>139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8" t="s">
        <v>82</v>
      </c>
      <c r="BK350" s="232">
        <f>ROUND(I350*H350,2)</f>
        <v>0</v>
      </c>
      <c r="BL350" s="18" t="s">
        <v>284</v>
      </c>
      <c r="BM350" s="231" t="s">
        <v>579</v>
      </c>
    </row>
    <row r="351" s="2" customFormat="1">
      <c r="A351" s="39"/>
      <c r="B351" s="40"/>
      <c r="C351" s="41"/>
      <c r="D351" s="233" t="s">
        <v>146</v>
      </c>
      <c r="E351" s="41"/>
      <c r="F351" s="234" t="s">
        <v>580</v>
      </c>
      <c r="G351" s="41"/>
      <c r="H351" s="41"/>
      <c r="I351" s="137"/>
      <c r="J351" s="41"/>
      <c r="K351" s="41"/>
      <c r="L351" s="45"/>
      <c r="M351" s="235"/>
      <c r="N351" s="236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146</v>
      </c>
      <c r="AU351" s="18" t="s">
        <v>85</v>
      </c>
    </row>
    <row r="352" s="13" customFormat="1">
      <c r="A352" s="13"/>
      <c r="B352" s="237"/>
      <c r="C352" s="238"/>
      <c r="D352" s="233" t="s">
        <v>147</v>
      </c>
      <c r="E352" s="239" t="s">
        <v>19</v>
      </c>
      <c r="F352" s="240" t="s">
        <v>1163</v>
      </c>
      <c r="G352" s="238"/>
      <c r="H352" s="241">
        <v>1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7" t="s">
        <v>147</v>
      </c>
      <c r="AU352" s="247" t="s">
        <v>85</v>
      </c>
      <c r="AV352" s="13" t="s">
        <v>85</v>
      </c>
      <c r="AW352" s="13" t="s">
        <v>34</v>
      </c>
      <c r="AX352" s="13" t="s">
        <v>82</v>
      </c>
      <c r="AY352" s="247" t="s">
        <v>139</v>
      </c>
    </row>
    <row r="353" s="2" customFormat="1" ht="16.5" customHeight="1">
      <c r="A353" s="39"/>
      <c r="B353" s="40"/>
      <c r="C353" s="220" t="s">
        <v>590</v>
      </c>
      <c r="D353" s="220" t="s">
        <v>140</v>
      </c>
      <c r="E353" s="221" t="s">
        <v>583</v>
      </c>
      <c r="F353" s="222" t="s">
        <v>584</v>
      </c>
      <c r="G353" s="223" t="s">
        <v>155</v>
      </c>
      <c r="H353" s="224">
        <v>1</v>
      </c>
      <c r="I353" s="225"/>
      <c r="J353" s="226">
        <f>ROUND(I353*H353,2)</f>
        <v>0</v>
      </c>
      <c r="K353" s="222" t="s">
        <v>19</v>
      </c>
      <c r="L353" s="45"/>
      <c r="M353" s="227" t="s">
        <v>19</v>
      </c>
      <c r="N353" s="228" t="s">
        <v>45</v>
      </c>
      <c r="O353" s="85"/>
      <c r="P353" s="229">
        <f>O353*H353</f>
        <v>0</v>
      </c>
      <c r="Q353" s="229">
        <v>0</v>
      </c>
      <c r="R353" s="229">
        <f>Q353*H353</f>
        <v>0</v>
      </c>
      <c r="S353" s="229">
        <v>0</v>
      </c>
      <c r="T353" s="230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1" t="s">
        <v>233</v>
      </c>
      <c r="AT353" s="231" t="s">
        <v>140</v>
      </c>
      <c r="AU353" s="231" t="s">
        <v>85</v>
      </c>
      <c r="AY353" s="18" t="s">
        <v>139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18" t="s">
        <v>82</v>
      </c>
      <c r="BK353" s="232">
        <f>ROUND(I353*H353,2)</f>
        <v>0</v>
      </c>
      <c r="BL353" s="18" t="s">
        <v>233</v>
      </c>
      <c r="BM353" s="231" t="s">
        <v>585</v>
      </c>
    </row>
    <row r="354" s="2" customFormat="1">
      <c r="A354" s="39"/>
      <c r="B354" s="40"/>
      <c r="C354" s="41"/>
      <c r="D354" s="233" t="s">
        <v>146</v>
      </c>
      <c r="E354" s="41"/>
      <c r="F354" s="234" t="s">
        <v>584</v>
      </c>
      <c r="G354" s="41"/>
      <c r="H354" s="41"/>
      <c r="I354" s="137"/>
      <c r="J354" s="41"/>
      <c r="K354" s="41"/>
      <c r="L354" s="45"/>
      <c r="M354" s="235"/>
      <c r="N354" s="236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146</v>
      </c>
      <c r="AU354" s="18" t="s">
        <v>85</v>
      </c>
    </row>
    <row r="355" s="2" customFormat="1" ht="21.75" customHeight="1">
      <c r="A355" s="39"/>
      <c r="B355" s="40"/>
      <c r="C355" s="250" t="s">
        <v>596</v>
      </c>
      <c r="D355" s="250" t="s">
        <v>161</v>
      </c>
      <c r="E355" s="251" t="s">
        <v>587</v>
      </c>
      <c r="F355" s="252" t="s">
        <v>588</v>
      </c>
      <c r="G355" s="253" t="s">
        <v>155</v>
      </c>
      <c r="H355" s="254">
        <v>1</v>
      </c>
      <c r="I355" s="255"/>
      <c r="J355" s="256">
        <f>ROUND(I355*H355,2)</f>
        <v>0</v>
      </c>
      <c r="K355" s="252" t="s">
        <v>19</v>
      </c>
      <c r="L355" s="257"/>
      <c r="M355" s="258" t="s">
        <v>19</v>
      </c>
      <c r="N355" s="259" t="s">
        <v>45</v>
      </c>
      <c r="O355" s="85"/>
      <c r="P355" s="229">
        <f>O355*H355</f>
        <v>0</v>
      </c>
      <c r="Q355" s="229">
        <v>0.033000000000000002</v>
      </c>
      <c r="R355" s="229">
        <f>Q355*H355</f>
        <v>0.033000000000000002</v>
      </c>
      <c r="S355" s="229">
        <v>0</v>
      </c>
      <c r="T355" s="230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1" t="s">
        <v>284</v>
      </c>
      <c r="AT355" s="231" t="s">
        <v>161</v>
      </c>
      <c r="AU355" s="231" t="s">
        <v>85</v>
      </c>
      <c r="AY355" s="18" t="s">
        <v>139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8" t="s">
        <v>82</v>
      </c>
      <c r="BK355" s="232">
        <f>ROUND(I355*H355,2)</f>
        <v>0</v>
      </c>
      <c r="BL355" s="18" t="s">
        <v>284</v>
      </c>
      <c r="BM355" s="231" t="s">
        <v>589</v>
      </c>
    </row>
    <row r="356" s="2" customFormat="1">
      <c r="A356" s="39"/>
      <c r="B356" s="40"/>
      <c r="C356" s="41"/>
      <c r="D356" s="233" t="s">
        <v>146</v>
      </c>
      <c r="E356" s="41"/>
      <c r="F356" s="234" t="s">
        <v>588</v>
      </c>
      <c r="G356" s="41"/>
      <c r="H356" s="41"/>
      <c r="I356" s="137"/>
      <c r="J356" s="41"/>
      <c r="K356" s="41"/>
      <c r="L356" s="45"/>
      <c r="M356" s="235"/>
      <c r="N356" s="236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146</v>
      </c>
      <c r="AU356" s="18" t="s">
        <v>85</v>
      </c>
    </row>
    <row r="357" s="13" customFormat="1">
      <c r="A357" s="13"/>
      <c r="B357" s="237"/>
      <c r="C357" s="238"/>
      <c r="D357" s="233" t="s">
        <v>147</v>
      </c>
      <c r="E357" s="239" t="s">
        <v>19</v>
      </c>
      <c r="F357" s="240" t="s">
        <v>1164</v>
      </c>
      <c r="G357" s="238"/>
      <c r="H357" s="241">
        <v>1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7" t="s">
        <v>147</v>
      </c>
      <c r="AU357" s="247" t="s">
        <v>85</v>
      </c>
      <c r="AV357" s="13" t="s">
        <v>85</v>
      </c>
      <c r="AW357" s="13" t="s">
        <v>34</v>
      </c>
      <c r="AX357" s="13" t="s">
        <v>82</v>
      </c>
      <c r="AY357" s="247" t="s">
        <v>139</v>
      </c>
    </row>
    <row r="358" s="2" customFormat="1" ht="16.5" customHeight="1">
      <c r="A358" s="39"/>
      <c r="B358" s="40"/>
      <c r="C358" s="220" t="s">
        <v>601</v>
      </c>
      <c r="D358" s="220" t="s">
        <v>140</v>
      </c>
      <c r="E358" s="221" t="s">
        <v>602</v>
      </c>
      <c r="F358" s="222" t="s">
        <v>603</v>
      </c>
      <c r="G358" s="223" t="s">
        <v>593</v>
      </c>
      <c r="H358" s="224">
        <v>1</v>
      </c>
      <c r="I358" s="225"/>
      <c r="J358" s="226">
        <f>ROUND(I358*H358,2)</f>
        <v>0</v>
      </c>
      <c r="K358" s="222" t="s">
        <v>19</v>
      </c>
      <c r="L358" s="45"/>
      <c r="M358" s="227" t="s">
        <v>19</v>
      </c>
      <c r="N358" s="228" t="s">
        <v>45</v>
      </c>
      <c r="O358" s="85"/>
      <c r="P358" s="229">
        <f>O358*H358</f>
        <v>0</v>
      </c>
      <c r="Q358" s="229">
        <v>0</v>
      </c>
      <c r="R358" s="229">
        <f>Q358*H358</f>
        <v>0</v>
      </c>
      <c r="S358" s="229">
        <v>0</v>
      </c>
      <c r="T358" s="230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1" t="s">
        <v>233</v>
      </c>
      <c r="AT358" s="231" t="s">
        <v>140</v>
      </c>
      <c r="AU358" s="231" t="s">
        <v>85</v>
      </c>
      <c r="AY358" s="18" t="s">
        <v>139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8" t="s">
        <v>82</v>
      </c>
      <c r="BK358" s="232">
        <f>ROUND(I358*H358,2)</f>
        <v>0</v>
      </c>
      <c r="BL358" s="18" t="s">
        <v>233</v>
      </c>
      <c r="BM358" s="231" t="s">
        <v>604</v>
      </c>
    </row>
    <row r="359" s="2" customFormat="1">
      <c r="A359" s="39"/>
      <c r="B359" s="40"/>
      <c r="C359" s="41"/>
      <c r="D359" s="233" t="s">
        <v>146</v>
      </c>
      <c r="E359" s="41"/>
      <c r="F359" s="234" t="s">
        <v>605</v>
      </c>
      <c r="G359" s="41"/>
      <c r="H359" s="41"/>
      <c r="I359" s="137"/>
      <c r="J359" s="41"/>
      <c r="K359" s="41"/>
      <c r="L359" s="45"/>
      <c r="M359" s="235"/>
      <c r="N359" s="236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146</v>
      </c>
      <c r="AU359" s="18" t="s">
        <v>85</v>
      </c>
    </row>
    <row r="360" s="2" customFormat="1" ht="21.75" customHeight="1">
      <c r="A360" s="39"/>
      <c r="B360" s="40"/>
      <c r="C360" s="250" t="s">
        <v>606</v>
      </c>
      <c r="D360" s="250" t="s">
        <v>161</v>
      </c>
      <c r="E360" s="251" t="s">
        <v>1078</v>
      </c>
      <c r="F360" s="252" t="s">
        <v>1079</v>
      </c>
      <c r="G360" s="253" t="s">
        <v>155</v>
      </c>
      <c r="H360" s="254">
        <v>1</v>
      </c>
      <c r="I360" s="255"/>
      <c r="J360" s="256">
        <f>ROUND(I360*H360,2)</f>
        <v>0</v>
      </c>
      <c r="K360" s="252" t="s">
        <v>19</v>
      </c>
      <c r="L360" s="257"/>
      <c r="M360" s="258" t="s">
        <v>19</v>
      </c>
      <c r="N360" s="259" t="s">
        <v>45</v>
      </c>
      <c r="O360" s="85"/>
      <c r="P360" s="229">
        <f>O360*H360</f>
        <v>0</v>
      </c>
      <c r="Q360" s="229">
        <v>0.033000000000000002</v>
      </c>
      <c r="R360" s="229">
        <f>Q360*H360</f>
        <v>0.033000000000000002</v>
      </c>
      <c r="S360" s="229">
        <v>0</v>
      </c>
      <c r="T360" s="230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1" t="s">
        <v>284</v>
      </c>
      <c r="AT360" s="231" t="s">
        <v>161</v>
      </c>
      <c r="AU360" s="231" t="s">
        <v>85</v>
      </c>
      <c r="AY360" s="18" t="s">
        <v>139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8" t="s">
        <v>82</v>
      </c>
      <c r="BK360" s="232">
        <f>ROUND(I360*H360,2)</f>
        <v>0</v>
      </c>
      <c r="BL360" s="18" t="s">
        <v>284</v>
      </c>
      <c r="BM360" s="231" t="s">
        <v>1204</v>
      </c>
    </row>
    <row r="361" s="2" customFormat="1">
      <c r="A361" s="39"/>
      <c r="B361" s="40"/>
      <c r="C361" s="41"/>
      <c r="D361" s="233" t="s">
        <v>146</v>
      </c>
      <c r="E361" s="41"/>
      <c r="F361" s="234" t="s">
        <v>1079</v>
      </c>
      <c r="G361" s="41"/>
      <c r="H361" s="41"/>
      <c r="I361" s="137"/>
      <c r="J361" s="41"/>
      <c r="K361" s="41"/>
      <c r="L361" s="45"/>
      <c r="M361" s="235"/>
      <c r="N361" s="236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146</v>
      </c>
      <c r="AU361" s="18" t="s">
        <v>85</v>
      </c>
    </row>
    <row r="362" s="13" customFormat="1">
      <c r="A362" s="13"/>
      <c r="B362" s="237"/>
      <c r="C362" s="238"/>
      <c r="D362" s="233" t="s">
        <v>147</v>
      </c>
      <c r="E362" s="239" t="s">
        <v>19</v>
      </c>
      <c r="F362" s="240" t="s">
        <v>1163</v>
      </c>
      <c r="G362" s="238"/>
      <c r="H362" s="241">
        <v>1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7" t="s">
        <v>147</v>
      </c>
      <c r="AU362" s="247" t="s">
        <v>85</v>
      </c>
      <c r="AV362" s="13" t="s">
        <v>85</v>
      </c>
      <c r="AW362" s="13" t="s">
        <v>34</v>
      </c>
      <c r="AX362" s="13" t="s">
        <v>82</v>
      </c>
      <c r="AY362" s="247" t="s">
        <v>139</v>
      </c>
    </row>
    <row r="363" s="2" customFormat="1" ht="16.5" customHeight="1">
      <c r="A363" s="39"/>
      <c r="B363" s="40"/>
      <c r="C363" s="220" t="s">
        <v>610</v>
      </c>
      <c r="D363" s="220" t="s">
        <v>140</v>
      </c>
      <c r="E363" s="221" t="s">
        <v>611</v>
      </c>
      <c r="F363" s="222" t="s">
        <v>612</v>
      </c>
      <c r="G363" s="223" t="s">
        <v>155</v>
      </c>
      <c r="H363" s="224">
        <v>1</v>
      </c>
      <c r="I363" s="225"/>
      <c r="J363" s="226">
        <f>ROUND(I363*H363,2)</f>
        <v>0</v>
      </c>
      <c r="K363" s="222" t="s">
        <v>156</v>
      </c>
      <c r="L363" s="45"/>
      <c r="M363" s="227" t="s">
        <v>19</v>
      </c>
      <c r="N363" s="228" t="s">
        <v>45</v>
      </c>
      <c r="O363" s="85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1" t="s">
        <v>233</v>
      </c>
      <c r="AT363" s="231" t="s">
        <v>140</v>
      </c>
      <c r="AU363" s="231" t="s">
        <v>85</v>
      </c>
      <c r="AY363" s="18" t="s">
        <v>139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8" t="s">
        <v>82</v>
      </c>
      <c r="BK363" s="232">
        <f>ROUND(I363*H363,2)</f>
        <v>0</v>
      </c>
      <c r="BL363" s="18" t="s">
        <v>233</v>
      </c>
      <c r="BM363" s="231" t="s">
        <v>613</v>
      </c>
    </row>
    <row r="364" s="2" customFormat="1">
      <c r="A364" s="39"/>
      <c r="B364" s="40"/>
      <c r="C364" s="41"/>
      <c r="D364" s="233" t="s">
        <v>146</v>
      </c>
      <c r="E364" s="41"/>
      <c r="F364" s="234" t="s">
        <v>614</v>
      </c>
      <c r="G364" s="41"/>
      <c r="H364" s="41"/>
      <c r="I364" s="137"/>
      <c r="J364" s="41"/>
      <c r="K364" s="41"/>
      <c r="L364" s="45"/>
      <c r="M364" s="235"/>
      <c r="N364" s="236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146</v>
      </c>
      <c r="AU364" s="18" t="s">
        <v>85</v>
      </c>
    </row>
    <row r="365" s="2" customFormat="1" ht="21.75" customHeight="1">
      <c r="A365" s="39"/>
      <c r="B365" s="40"/>
      <c r="C365" s="250" t="s">
        <v>615</v>
      </c>
      <c r="D365" s="250" t="s">
        <v>161</v>
      </c>
      <c r="E365" s="251" t="s">
        <v>616</v>
      </c>
      <c r="F365" s="252" t="s">
        <v>617</v>
      </c>
      <c r="G365" s="253" t="s">
        <v>155</v>
      </c>
      <c r="H365" s="254">
        <v>1</v>
      </c>
      <c r="I365" s="255"/>
      <c r="J365" s="256">
        <f>ROUND(I365*H365,2)</f>
        <v>0</v>
      </c>
      <c r="K365" s="252" t="s">
        <v>156</v>
      </c>
      <c r="L365" s="257"/>
      <c r="M365" s="258" t="s">
        <v>19</v>
      </c>
      <c r="N365" s="259" t="s">
        <v>45</v>
      </c>
      <c r="O365" s="85"/>
      <c r="P365" s="229">
        <f>O365*H365</f>
        <v>0</v>
      </c>
      <c r="Q365" s="229">
        <v>0.00055999999999999995</v>
      </c>
      <c r="R365" s="229">
        <f>Q365*H365</f>
        <v>0.00055999999999999995</v>
      </c>
      <c r="S365" s="229">
        <v>0</v>
      </c>
      <c r="T365" s="230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1" t="s">
        <v>347</v>
      </c>
      <c r="AT365" s="231" t="s">
        <v>161</v>
      </c>
      <c r="AU365" s="231" t="s">
        <v>85</v>
      </c>
      <c r="AY365" s="18" t="s">
        <v>139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8" t="s">
        <v>82</v>
      </c>
      <c r="BK365" s="232">
        <f>ROUND(I365*H365,2)</f>
        <v>0</v>
      </c>
      <c r="BL365" s="18" t="s">
        <v>233</v>
      </c>
      <c r="BM365" s="231" t="s">
        <v>618</v>
      </c>
    </row>
    <row r="366" s="2" customFormat="1">
      <c r="A366" s="39"/>
      <c r="B366" s="40"/>
      <c r="C366" s="41"/>
      <c r="D366" s="233" t="s">
        <v>146</v>
      </c>
      <c r="E366" s="41"/>
      <c r="F366" s="234" t="s">
        <v>617</v>
      </c>
      <c r="G366" s="41"/>
      <c r="H366" s="41"/>
      <c r="I366" s="137"/>
      <c r="J366" s="41"/>
      <c r="K366" s="41"/>
      <c r="L366" s="45"/>
      <c r="M366" s="235"/>
      <c r="N366" s="236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146</v>
      </c>
      <c r="AU366" s="18" t="s">
        <v>85</v>
      </c>
    </row>
    <row r="367" s="2" customFormat="1">
      <c r="A367" s="39"/>
      <c r="B367" s="40"/>
      <c r="C367" s="41"/>
      <c r="D367" s="233" t="s">
        <v>196</v>
      </c>
      <c r="E367" s="41"/>
      <c r="F367" s="260" t="s">
        <v>619</v>
      </c>
      <c r="G367" s="41"/>
      <c r="H367" s="41"/>
      <c r="I367" s="137"/>
      <c r="J367" s="41"/>
      <c r="K367" s="41"/>
      <c r="L367" s="45"/>
      <c r="M367" s="235"/>
      <c r="N367" s="236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196</v>
      </c>
      <c r="AU367" s="18" t="s">
        <v>85</v>
      </c>
    </row>
    <row r="368" s="13" customFormat="1">
      <c r="A368" s="13"/>
      <c r="B368" s="237"/>
      <c r="C368" s="238"/>
      <c r="D368" s="233" t="s">
        <v>147</v>
      </c>
      <c r="E368" s="239" t="s">
        <v>19</v>
      </c>
      <c r="F368" s="240" t="s">
        <v>1160</v>
      </c>
      <c r="G368" s="238"/>
      <c r="H368" s="241">
        <v>1</v>
      </c>
      <c r="I368" s="242"/>
      <c r="J368" s="238"/>
      <c r="K368" s="238"/>
      <c r="L368" s="243"/>
      <c r="M368" s="244"/>
      <c r="N368" s="245"/>
      <c r="O368" s="245"/>
      <c r="P368" s="245"/>
      <c r="Q368" s="245"/>
      <c r="R368" s="245"/>
      <c r="S368" s="245"/>
      <c r="T368" s="24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7" t="s">
        <v>147</v>
      </c>
      <c r="AU368" s="247" t="s">
        <v>85</v>
      </c>
      <c r="AV368" s="13" t="s">
        <v>85</v>
      </c>
      <c r="AW368" s="13" t="s">
        <v>34</v>
      </c>
      <c r="AX368" s="13" t="s">
        <v>82</v>
      </c>
      <c r="AY368" s="247" t="s">
        <v>139</v>
      </c>
    </row>
    <row r="369" s="2" customFormat="1" ht="21.75" customHeight="1">
      <c r="A369" s="39"/>
      <c r="B369" s="40"/>
      <c r="C369" s="220" t="s">
        <v>620</v>
      </c>
      <c r="D369" s="220" t="s">
        <v>140</v>
      </c>
      <c r="E369" s="221" t="s">
        <v>621</v>
      </c>
      <c r="F369" s="222" t="s">
        <v>622</v>
      </c>
      <c r="G369" s="223" t="s">
        <v>155</v>
      </c>
      <c r="H369" s="224">
        <v>1</v>
      </c>
      <c r="I369" s="225"/>
      <c r="J369" s="226">
        <f>ROUND(I369*H369,2)</f>
        <v>0</v>
      </c>
      <c r="K369" s="222" t="s">
        <v>156</v>
      </c>
      <c r="L369" s="45"/>
      <c r="M369" s="227" t="s">
        <v>19</v>
      </c>
      <c r="N369" s="228" t="s">
        <v>45</v>
      </c>
      <c r="O369" s="85"/>
      <c r="P369" s="229">
        <f>O369*H369</f>
        <v>0</v>
      </c>
      <c r="Q369" s="229">
        <v>0</v>
      </c>
      <c r="R369" s="229">
        <f>Q369*H369</f>
        <v>0</v>
      </c>
      <c r="S369" s="229">
        <v>0</v>
      </c>
      <c r="T369" s="230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1" t="s">
        <v>233</v>
      </c>
      <c r="AT369" s="231" t="s">
        <v>140</v>
      </c>
      <c r="AU369" s="231" t="s">
        <v>85</v>
      </c>
      <c r="AY369" s="18" t="s">
        <v>139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8" t="s">
        <v>82</v>
      </c>
      <c r="BK369" s="232">
        <f>ROUND(I369*H369,2)</f>
        <v>0</v>
      </c>
      <c r="BL369" s="18" t="s">
        <v>233</v>
      </c>
      <c r="BM369" s="231" t="s">
        <v>623</v>
      </c>
    </row>
    <row r="370" s="2" customFormat="1">
      <c r="A370" s="39"/>
      <c r="B370" s="40"/>
      <c r="C370" s="41"/>
      <c r="D370" s="233" t="s">
        <v>146</v>
      </c>
      <c r="E370" s="41"/>
      <c r="F370" s="234" t="s">
        <v>624</v>
      </c>
      <c r="G370" s="41"/>
      <c r="H370" s="41"/>
      <c r="I370" s="137"/>
      <c r="J370" s="41"/>
      <c r="K370" s="41"/>
      <c r="L370" s="45"/>
      <c r="M370" s="235"/>
      <c r="N370" s="236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146</v>
      </c>
      <c r="AU370" s="18" t="s">
        <v>85</v>
      </c>
    </row>
    <row r="371" s="13" customFormat="1">
      <c r="A371" s="13"/>
      <c r="B371" s="237"/>
      <c r="C371" s="238"/>
      <c r="D371" s="233" t="s">
        <v>147</v>
      </c>
      <c r="E371" s="239" t="s">
        <v>19</v>
      </c>
      <c r="F371" s="240" t="s">
        <v>1160</v>
      </c>
      <c r="G371" s="238"/>
      <c r="H371" s="241">
        <v>1</v>
      </c>
      <c r="I371" s="242"/>
      <c r="J371" s="238"/>
      <c r="K371" s="238"/>
      <c r="L371" s="243"/>
      <c r="M371" s="244"/>
      <c r="N371" s="245"/>
      <c r="O371" s="245"/>
      <c r="P371" s="245"/>
      <c r="Q371" s="245"/>
      <c r="R371" s="245"/>
      <c r="S371" s="245"/>
      <c r="T371" s="24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7" t="s">
        <v>147</v>
      </c>
      <c r="AU371" s="247" t="s">
        <v>85</v>
      </c>
      <c r="AV371" s="13" t="s">
        <v>85</v>
      </c>
      <c r="AW371" s="13" t="s">
        <v>34</v>
      </c>
      <c r="AX371" s="13" t="s">
        <v>82</v>
      </c>
      <c r="AY371" s="247" t="s">
        <v>139</v>
      </c>
    </row>
    <row r="372" s="2" customFormat="1" ht="21.75" customHeight="1">
      <c r="A372" s="39"/>
      <c r="B372" s="40"/>
      <c r="C372" s="220" t="s">
        <v>626</v>
      </c>
      <c r="D372" s="220" t="s">
        <v>140</v>
      </c>
      <c r="E372" s="221" t="s">
        <v>627</v>
      </c>
      <c r="F372" s="222" t="s">
        <v>628</v>
      </c>
      <c r="G372" s="223" t="s">
        <v>155</v>
      </c>
      <c r="H372" s="224">
        <v>1</v>
      </c>
      <c r="I372" s="225"/>
      <c r="J372" s="226">
        <f>ROUND(I372*H372,2)</f>
        <v>0</v>
      </c>
      <c r="K372" s="222" t="s">
        <v>156</v>
      </c>
      <c r="L372" s="45"/>
      <c r="M372" s="227" t="s">
        <v>19</v>
      </c>
      <c r="N372" s="228" t="s">
        <v>45</v>
      </c>
      <c r="O372" s="85"/>
      <c r="P372" s="229">
        <f>O372*H372</f>
        <v>0</v>
      </c>
      <c r="Q372" s="229">
        <v>0</v>
      </c>
      <c r="R372" s="229">
        <f>Q372*H372</f>
        <v>0</v>
      </c>
      <c r="S372" s="229">
        <v>0</v>
      </c>
      <c r="T372" s="230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1" t="s">
        <v>233</v>
      </c>
      <c r="AT372" s="231" t="s">
        <v>140</v>
      </c>
      <c r="AU372" s="231" t="s">
        <v>85</v>
      </c>
      <c r="AY372" s="18" t="s">
        <v>139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18" t="s">
        <v>82</v>
      </c>
      <c r="BK372" s="232">
        <f>ROUND(I372*H372,2)</f>
        <v>0</v>
      </c>
      <c r="BL372" s="18" t="s">
        <v>233</v>
      </c>
      <c r="BM372" s="231" t="s">
        <v>629</v>
      </c>
    </row>
    <row r="373" s="2" customFormat="1">
      <c r="A373" s="39"/>
      <c r="B373" s="40"/>
      <c r="C373" s="41"/>
      <c r="D373" s="233" t="s">
        <v>146</v>
      </c>
      <c r="E373" s="41"/>
      <c r="F373" s="234" t="s">
        <v>630</v>
      </c>
      <c r="G373" s="41"/>
      <c r="H373" s="41"/>
      <c r="I373" s="137"/>
      <c r="J373" s="41"/>
      <c r="K373" s="41"/>
      <c r="L373" s="45"/>
      <c r="M373" s="235"/>
      <c r="N373" s="236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146</v>
      </c>
      <c r="AU373" s="18" t="s">
        <v>85</v>
      </c>
    </row>
    <row r="374" s="13" customFormat="1">
      <c r="A374" s="13"/>
      <c r="B374" s="237"/>
      <c r="C374" s="238"/>
      <c r="D374" s="233" t="s">
        <v>147</v>
      </c>
      <c r="E374" s="239" t="s">
        <v>19</v>
      </c>
      <c r="F374" s="240" t="s">
        <v>1160</v>
      </c>
      <c r="G374" s="238"/>
      <c r="H374" s="241">
        <v>1</v>
      </c>
      <c r="I374" s="242"/>
      <c r="J374" s="238"/>
      <c r="K374" s="238"/>
      <c r="L374" s="243"/>
      <c r="M374" s="244"/>
      <c r="N374" s="245"/>
      <c r="O374" s="245"/>
      <c r="P374" s="245"/>
      <c r="Q374" s="245"/>
      <c r="R374" s="245"/>
      <c r="S374" s="245"/>
      <c r="T374" s="24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7" t="s">
        <v>147</v>
      </c>
      <c r="AU374" s="247" t="s">
        <v>85</v>
      </c>
      <c r="AV374" s="13" t="s">
        <v>85</v>
      </c>
      <c r="AW374" s="13" t="s">
        <v>34</v>
      </c>
      <c r="AX374" s="13" t="s">
        <v>82</v>
      </c>
      <c r="AY374" s="247" t="s">
        <v>139</v>
      </c>
    </row>
    <row r="375" s="2" customFormat="1" ht="21.75" customHeight="1">
      <c r="A375" s="39"/>
      <c r="B375" s="40"/>
      <c r="C375" s="220" t="s">
        <v>631</v>
      </c>
      <c r="D375" s="220" t="s">
        <v>140</v>
      </c>
      <c r="E375" s="221" t="s">
        <v>1085</v>
      </c>
      <c r="F375" s="222" t="s">
        <v>1086</v>
      </c>
      <c r="G375" s="223" t="s">
        <v>155</v>
      </c>
      <c r="H375" s="224">
        <v>1</v>
      </c>
      <c r="I375" s="225"/>
      <c r="J375" s="226">
        <f>ROUND(I375*H375,2)</f>
        <v>0</v>
      </c>
      <c r="K375" s="222" t="s">
        <v>156</v>
      </c>
      <c r="L375" s="45"/>
      <c r="M375" s="227" t="s">
        <v>19</v>
      </c>
      <c r="N375" s="228" t="s">
        <v>45</v>
      </c>
      <c r="O375" s="85"/>
      <c r="P375" s="229">
        <f>O375*H375</f>
        <v>0</v>
      </c>
      <c r="Q375" s="229">
        <v>2.2001499999999998</v>
      </c>
      <c r="R375" s="229">
        <f>Q375*H375</f>
        <v>2.2001499999999998</v>
      </c>
      <c r="S375" s="229">
        <v>0</v>
      </c>
      <c r="T375" s="230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1" t="s">
        <v>233</v>
      </c>
      <c r="AT375" s="231" t="s">
        <v>140</v>
      </c>
      <c r="AU375" s="231" t="s">
        <v>85</v>
      </c>
      <c r="AY375" s="18" t="s">
        <v>139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18" t="s">
        <v>82</v>
      </c>
      <c r="BK375" s="232">
        <f>ROUND(I375*H375,2)</f>
        <v>0</v>
      </c>
      <c r="BL375" s="18" t="s">
        <v>233</v>
      </c>
      <c r="BM375" s="231" t="s">
        <v>1087</v>
      </c>
    </row>
    <row r="376" s="2" customFormat="1">
      <c r="A376" s="39"/>
      <c r="B376" s="40"/>
      <c r="C376" s="41"/>
      <c r="D376" s="233" t="s">
        <v>146</v>
      </c>
      <c r="E376" s="41"/>
      <c r="F376" s="234" t="s">
        <v>1088</v>
      </c>
      <c r="G376" s="41"/>
      <c r="H376" s="41"/>
      <c r="I376" s="137"/>
      <c r="J376" s="41"/>
      <c r="K376" s="41"/>
      <c r="L376" s="45"/>
      <c r="M376" s="235"/>
      <c r="N376" s="236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146</v>
      </c>
      <c r="AU376" s="18" t="s">
        <v>85</v>
      </c>
    </row>
    <row r="377" s="2" customFormat="1">
      <c r="A377" s="39"/>
      <c r="B377" s="40"/>
      <c r="C377" s="41"/>
      <c r="D377" s="233" t="s">
        <v>183</v>
      </c>
      <c r="E377" s="41"/>
      <c r="F377" s="260" t="s">
        <v>1089</v>
      </c>
      <c r="G377" s="41"/>
      <c r="H377" s="41"/>
      <c r="I377" s="137"/>
      <c r="J377" s="41"/>
      <c r="K377" s="41"/>
      <c r="L377" s="45"/>
      <c r="M377" s="235"/>
      <c r="N377" s="236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183</v>
      </c>
      <c r="AU377" s="18" t="s">
        <v>85</v>
      </c>
    </row>
    <row r="378" s="2" customFormat="1" ht="16.5" customHeight="1">
      <c r="A378" s="39"/>
      <c r="B378" s="40"/>
      <c r="C378" s="220" t="s">
        <v>637</v>
      </c>
      <c r="D378" s="220" t="s">
        <v>140</v>
      </c>
      <c r="E378" s="221" t="s">
        <v>1091</v>
      </c>
      <c r="F378" s="222" t="s">
        <v>1092</v>
      </c>
      <c r="G378" s="223" t="s">
        <v>155</v>
      </c>
      <c r="H378" s="224">
        <v>1</v>
      </c>
      <c r="I378" s="225"/>
      <c r="J378" s="226">
        <f>ROUND(I378*H378,2)</f>
        <v>0</v>
      </c>
      <c r="K378" s="222" t="s">
        <v>156</v>
      </c>
      <c r="L378" s="45"/>
      <c r="M378" s="227" t="s">
        <v>19</v>
      </c>
      <c r="N378" s="228" t="s">
        <v>45</v>
      </c>
      <c r="O378" s="85"/>
      <c r="P378" s="229">
        <f>O378*H378</f>
        <v>0</v>
      </c>
      <c r="Q378" s="229">
        <v>0</v>
      </c>
      <c r="R378" s="229">
        <f>Q378*H378</f>
        <v>0</v>
      </c>
      <c r="S378" s="229">
        <v>0</v>
      </c>
      <c r="T378" s="230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1" t="s">
        <v>233</v>
      </c>
      <c r="AT378" s="231" t="s">
        <v>140</v>
      </c>
      <c r="AU378" s="231" t="s">
        <v>85</v>
      </c>
      <c r="AY378" s="18" t="s">
        <v>139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8" t="s">
        <v>82</v>
      </c>
      <c r="BK378" s="232">
        <f>ROUND(I378*H378,2)</f>
        <v>0</v>
      </c>
      <c r="BL378" s="18" t="s">
        <v>233</v>
      </c>
      <c r="BM378" s="231" t="s">
        <v>1093</v>
      </c>
    </row>
    <row r="379" s="2" customFormat="1">
      <c r="A379" s="39"/>
      <c r="B379" s="40"/>
      <c r="C379" s="41"/>
      <c r="D379" s="233" t="s">
        <v>146</v>
      </c>
      <c r="E379" s="41"/>
      <c r="F379" s="234" t="s">
        <v>1094</v>
      </c>
      <c r="G379" s="41"/>
      <c r="H379" s="41"/>
      <c r="I379" s="137"/>
      <c r="J379" s="41"/>
      <c r="K379" s="41"/>
      <c r="L379" s="45"/>
      <c r="M379" s="235"/>
      <c r="N379" s="236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146</v>
      </c>
      <c r="AU379" s="18" t="s">
        <v>85</v>
      </c>
    </row>
    <row r="380" s="2" customFormat="1">
      <c r="A380" s="39"/>
      <c r="B380" s="40"/>
      <c r="C380" s="41"/>
      <c r="D380" s="233" t="s">
        <v>183</v>
      </c>
      <c r="E380" s="41"/>
      <c r="F380" s="260" t="s">
        <v>1089</v>
      </c>
      <c r="G380" s="41"/>
      <c r="H380" s="41"/>
      <c r="I380" s="137"/>
      <c r="J380" s="41"/>
      <c r="K380" s="41"/>
      <c r="L380" s="45"/>
      <c r="M380" s="235"/>
      <c r="N380" s="236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183</v>
      </c>
      <c r="AU380" s="18" t="s">
        <v>85</v>
      </c>
    </row>
    <row r="381" s="13" customFormat="1">
      <c r="A381" s="13"/>
      <c r="B381" s="237"/>
      <c r="C381" s="238"/>
      <c r="D381" s="233" t="s">
        <v>147</v>
      </c>
      <c r="E381" s="239" t="s">
        <v>19</v>
      </c>
      <c r="F381" s="240" t="s">
        <v>1161</v>
      </c>
      <c r="G381" s="238"/>
      <c r="H381" s="241">
        <v>1</v>
      </c>
      <c r="I381" s="242"/>
      <c r="J381" s="238"/>
      <c r="K381" s="238"/>
      <c r="L381" s="243"/>
      <c r="M381" s="244"/>
      <c r="N381" s="245"/>
      <c r="O381" s="245"/>
      <c r="P381" s="245"/>
      <c r="Q381" s="245"/>
      <c r="R381" s="245"/>
      <c r="S381" s="245"/>
      <c r="T381" s="24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7" t="s">
        <v>147</v>
      </c>
      <c r="AU381" s="247" t="s">
        <v>85</v>
      </c>
      <c r="AV381" s="13" t="s">
        <v>85</v>
      </c>
      <c r="AW381" s="13" t="s">
        <v>34</v>
      </c>
      <c r="AX381" s="13" t="s">
        <v>82</v>
      </c>
      <c r="AY381" s="247" t="s">
        <v>139</v>
      </c>
    </row>
    <row r="382" s="2" customFormat="1" ht="55.5" customHeight="1">
      <c r="A382" s="39"/>
      <c r="B382" s="40"/>
      <c r="C382" s="250" t="s">
        <v>644</v>
      </c>
      <c r="D382" s="250" t="s">
        <v>161</v>
      </c>
      <c r="E382" s="251" t="s">
        <v>1095</v>
      </c>
      <c r="F382" s="252" t="s">
        <v>1096</v>
      </c>
      <c r="G382" s="253" t="s">
        <v>155</v>
      </c>
      <c r="H382" s="254">
        <v>1</v>
      </c>
      <c r="I382" s="255"/>
      <c r="J382" s="256">
        <f>ROUND(I382*H382,2)</f>
        <v>0</v>
      </c>
      <c r="K382" s="252" t="s">
        <v>156</v>
      </c>
      <c r="L382" s="257"/>
      <c r="M382" s="258" t="s">
        <v>19</v>
      </c>
      <c r="N382" s="259" t="s">
        <v>45</v>
      </c>
      <c r="O382" s="85"/>
      <c r="P382" s="229">
        <f>O382*H382</f>
        <v>0</v>
      </c>
      <c r="Q382" s="229">
        <v>0.14000000000000001</v>
      </c>
      <c r="R382" s="229">
        <f>Q382*H382</f>
        <v>0.14000000000000001</v>
      </c>
      <c r="S382" s="229">
        <v>0</v>
      </c>
      <c r="T382" s="230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1" t="s">
        <v>284</v>
      </c>
      <c r="AT382" s="231" t="s">
        <v>161</v>
      </c>
      <c r="AU382" s="231" t="s">
        <v>85</v>
      </c>
      <c r="AY382" s="18" t="s">
        <v>139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8" t="s">
        <v>82</v>
      </c>
      <c r="BK382" s="232">
        <f>ROUND(I382*H382,2)</f>
        <v>0</v>
      </c>
      <c r="BL382" s="18" t="s">
        <v>284</v>
      </c>
      <c r="BM382" s="231" t="s">
        <v>1097</v>
      </c>
    </row>
    <row r="383" s="2" customFormat="1">
      <c r="A383" s="39"/>
      <c r="B383" s="40"/>
      <c r="C383" s="41"/>
      <c r="D383" s="233" t="s">
        <v>146</v>
      </c>
      <c r="E383" s="41"/>
      <c r="F383" s="234" t="s">
        <v>1096</v>
      </c>
      <c r="G383" s="41"/>
      <c r="H383" s="41"/>
      <c r="I383" s="137"/>
      <c r="J383" s="41"/>
      <c r="K383" s="41"/>
      <c r="L383" s="45"/>
      <c r="M383" s="235"/>
      <c r="N383" s="236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146</v>
      </c>
      <c r="AU383" s="18" t="s">
        <v>85</v>
      </c>
    </row>
    <row r="384" s="13" customFormat="1">
      <c r="A384" s="13"/>
      <c r="B384" s="237"/>
      <c r="C384" s="238"/>
      <c r="D384" s="233" t="s">
        <v>147</v>
      </c>
      <c r="E384" s="239" t="s">
        <v>19</v>
      </c>
      <c r="F384" s="240" t="s">
        <v>1161</v>
      </c>
      <c r="G384" s="238"/>
      <c r="H384" s="241">
        <v>1</v>
      </c>
      <c r="I384" s="242"/>
      <c r="J384" s="238"/>
      <c r="K384" s="238"/>
      <c r="L384" s="243"/>
      <c r="M384" s="244"/>
      <c r="N384" s="245"/>
      <c r="O384" s="245"/>
      <c r="P384" s="245"/>
      <c r="Q384" s="245"/>
      <c r="R384" s="245"/>
      <c r="S384" s="245"/>
      <c r="T384" s="24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7" t="s">
        <v>147</v>
      </c>
      <c r="AU384" s="247" t="s">
        <v>85</v>
      </c>
      <c r="AV384" s="13" t="s">
        <v>85</v>
      </c>
      <c r="AW384" s="13" t="s">
        <v>34</v>
      </c>
      <c r="AX384" s="13" t="s">
        <v>82</v>
      </c>
      <c r="AY384" s="247" t="s">
        <v>139</v>
      </c>
    </row>
    <row r="385" s="2" customFormat="1" ht="44.25" customHeight="1">
      <c r="A385" s="39"/>
      <c r="B385" s="40"/>
      <c r="C385" s="250" t="s">
        <v>651</v>
      </c>
      <c r="D385" s="250" t="s">
        <v>161</v>
      </c>
      <c r="E385" s="251" t="s">
        <v>1205</v>
      </c>
      <c r="F385" s="252" t="s">
        <v>1206</v>
      </c>
      <c r="G385" s="253" t="s">
        <v>155</v>
      </c>
      <c r="H385" s="254">
        <v>1</v>
      </c>
      <c r="I385" s="255"/>
      <c r="J385" s="256">
        <f>ROUND(I385*H385,2)</f>
        <v>0</v>
      </c>
      <c r="K385" s="252" t="s">
        <v>19</v>
      </c>
      <c r="L385" s="257"/>
      <c r="M385" s="258" t="s">
        <v>19</v>
      </c>
      <c r="N385" s="259" t="s">
        <v>45</v>
      </c>
      <c r="O385" s="85"/>
      <c r="P385" s="229">
        <f>O385*H385</f>
        <v>0</v>
      </c>
      <c r="Q385" s="229">
        <v>0.017299999999999999</v>
      </c>
      <c r="R385" s="229">
        <f>Q385*H385</f>
        <v>0.017299999999999999</v>
      </c>
      <c r="S385" s="229">
        <v>0</v>
      </c>
      <c r="T385" s="230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1" t="s">
        <v>347</v>
      </c>
      <c r="AT385" s="231" t="s">
        <v>161</v>
      </c>
      <c r="AU385" s="231" t="s">
        <v>85</v>
      </c>
      <c r="AY385" s="18" t="s">
        <v>139</v>
      </c>
      <c r="BE385" s="232">
        <f>IF(N385="základní",J385,0)</f>
        <v>0</v>
      </c>
      <c r="BF385" s="232">
        <f>IF(N385="snížená",J385,0)</f>
        <v>0</v>
      </c>
      <c r="BG385" s="232">
        <f>IF(N385="zákl. přenesená",J385,0)</f>
        <v>0</v>
      </c>
      <c r="BH385" s="232">
        <f>IF(N385="sníž. přenesená",J385,0)</f>
        <v>0</v>
      </c>
      <c r="BI385" s="232">
        <f>IF(N385="nulová",J385,0)</f>
        <v>0</v>
      </c>
      <c r="BJ385" s="18" t="s">
        <v>82</v>
      </c>
      <c r="BK385" s="232">
        <f>ROUND(I385*H385,2)</f>
        <v>0</v>
      </c>
      <c r="BL385" s="18" t="s">
        <v>233</v>
      </c>
      <c r="BM385" s="231" t="s">
        <v>1100</v>
      </c>
    </row>
    <row r="386" s="2" customFormat="1">
      <c r="A386" s="39"/>
      <c r="B386" s="40"/>
      <c r="C386" s="41"/>
      <c r="D386" s="233" t="s">
        <v>146</v>
      </c>
      <c r="E386" s="41"/>
      <c r="F386" s="234" t="s">
        <v>1206</v>
      </c>
      <c r="G386" s="41"/>
      <c r="H386" s="41"/>
      <c r="I386" s="137"/>
      <c r="J386" s="41"/>
      <c r="K386" s="41"/>
      <c r="L386" s="45"/>
      <c r="M386" s="235"/>
      <c r="N386" s="236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146</v>
      </c>
      <c r="AU386" s="18" t="s">
        <v>85</v>
      </c>
    </row>
    <row r="387" s="13" customFormat="1">
      <c r="A387" s="13"/>
      <c r="B387" s="237"/>
      <c r="C387" s="238"/>
      <c r="D387" s="233" t="s">
        <v>147</v>
      </c>
      <c r="E387" s="239" t="s">
        <v>19</v>
      </c>
      <c r="F387" s="240" t="s">
        <v>1161</v>
      </c>
      <c r="G387" s="238"/>
      <c r="H387" s="241">
        <v>1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7" t="s">
        <v>147</v>
      </c>
      <c r="AU387" s="247" t="s">
        <v>85</v>
      </c>
      <c r="AV387" s="13" t="s">
        <v>85</v>
      </c>
      <c r="AW387" s="13" t="s">
        <v>34</v>
      </c>
      <c r="AX387" s="13" t="s">
        <v>82</v>
      </c>
      <c r="AY387" s="247" t="s">
        <v>139</v>
      </c>
    </row>
    <row r="388" s="2" customFormat="1" ht="44.25" customHeight="1">
      <c r="A388" s="39"/>
      <c r="B388" s="40"/>
      <c r="C388" s="220" t="s">
        <v>657</v>
      </c>
      <c r="D388" s="220" t="s">
        <v>140</v>
      </c>
      <c r="E388" s="221" t="s">
        <v>1101</v>
      </c>
      <c r="F388" s="222" t="s">
        <v>1102</v>
      </c>
      <c r="G388" s="223" t="s">
        <v>155</v>
      </c>
      <c r="H388" s="224">
        <v>1</v>
      </c>
      <c r="I388" s="225"/>
      <c r="J388" s="226">
        <f>ROUND(I388*H388,2)</f>
        <v>0</v>
      </c>
      <c r="K388" s="222" t="s">
        <v>19</v>
      </c>
      <c r="L388" s="45"/>
      <c r="M388" s="227" t="s">
        <v>19</v>
      </c>
      <c r="N388" s="228" t="s">
        <v>45</v>
      </c>
      <c r="O388" s="85"/>
      <c r="P388" s="229">
        <f>O388*H388</f>
        <v>0</v>
      </c>
      <c r="Q388" s="229">
        <v>2.2001499999999998</v>
      </c>
      <c r="R388" s="229">
        <f>Q388*H388</f>
        <v>2.2001499999999998</v>
      </c>
      <c r="S388" s="229">
        <v>0</v>
      </c>
      <c r="T388" s="230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1" t="s">
        <v>233</v>
      </c>
      <c r="AT388" s="231" t="s">
        <v>140</v>
      </c>
      <c r="AU388" s="231" t="s">
        <v>85</v>
      </c>
      <c r="AY388" s="18" t="s">
        <v>139</v>
      </c>
      <c r="BE388" s="232">
        <f>IF(N388="základní",J388,0)</f>
        <v>0</v>
      </c>
      <c r="BF388" s="232">
        <f>IF(N388="snížená",J388,0)</f>
        <v>0</v>
      </c>
      <c r="BG388" s="232">
        <f>IF(N388="zákl. přenesená",J388,0)</f>
        <v>0</v>
      </c>
      <c r="BH388" s="232">
        <f>IF(N388="sníž. přenesená",J388,0)</f>
        <v>0</v>
      </c>
      <c r="BI388" s="232">
        <f>IF(N388="nulová",J388,0)</f>
        <v>0</v>
      </c>
      <c r="BJ388" s="18" t="s">
        <v>82</v>
      </c>
      <c r="BK388" s="232">
        <f>ROUND(I388*H388,2)</f>
        <v>0</v>
      </c>
      <c r="BL388" s="18" t="s">
        <v>233</v>
      </c>
      <c r="BM388" s="231" t="s">
        <v>1103</v>
      </c>
    </row>
    <row r="389" s="2" customFormat="1">
      <c r="A389" s="39"/>
      <c r="B389" s="40"/>
      <c r="C389" s="41"/>
      <c r="D389" s="233" t="s">
        <v>146</v>
      </c>
      <c r="E389" s="41"/>
      <c r="F389" s="234" t="s">
        <v>1104</v>
      </c>
      <c r="G389" s="41"/>
      <c r="H389" s="41"/>
      <c r="I389" s="137"/>
      <c r="J389" s="41"/>
      <c r="K389" s="41"/>
      <c r="L389" s="45"/>
      <c r="M389" s="235"/>
      <c r="N389" s="236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146</v>
      </c>
      <c r="AU389" s="18" t="s">
        <v>85</v>
      </c>
    </row>
    <row r="390" s="2" customFormat="1">
      <c r="A390" s="39"/>
      <c r="B390" s="40"/>
      <c r="C390" s="41"/>
      <c r="D390" s="233" t="s">
        <v>183</v>
      </c>
      <c r="E390" s="41"/>
      <c r="F390" s="260" t="s">
        <v>1089</v>
      </c>
      <c r="G390" s="41"/>
      <c r="H390" s="41"/>
      <c r="I390" s="137"/>
      <c r="J390" s="41"/>
      <c r="K390" s="41"/>
      <c r="L390" s="45"/>
      <c r="M390" s="235"/>
      <c r="N390" s="236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183</v>
      </c>
      <c r="AU390" s="18" t="s">
        <v>85</v>
      </c>
    </row>
    <row r="391" s="13" customFormat="1">
      <c r="A391" s="13"/>
      <c r="B391" s="237"/>
      <c r="C391" s="238"/>
      <c r="D391" s="233" t="s">
        <v>147</v>
      </c>
      <c r="E391" s="239" t="s">
        <v>19</v>
      </c>
      <c r="F391" s="240" t="s">
        <v>1161</v>
      </c>
      <c r="G391" s="238"/>
      <c r="H391" s="241">
        <v>1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7" t="s">
        <v>147</v>
      </c>
      <c r="AU391" s="247" t="s">
        <v>85</v>
      </c>
      <c r="AV391" s="13" t="s">
        <v>85</v>
      </c>
      <c r="AW391" s="13" t="s">
        <v>34</v>
      </c>
      <c r="AX391" s="13" t="s">
        <v>82</v>
      </c>
      <c r="AY391" s="247" t="s">
        <v>139</v>
      </c>
    </row>
    <row r="392" s="2" customFormat="1" ht="16.5" customHeight="1">
      <c r="A392" s="39"/>
      <c r="B392" s="40"/>
      <c r="C392" s="220" t="s">
        <v>663</v>
      </c>
      <c r="D392" s="220" t="s">
        <v>140</v>
      </c>
      <c r="E392" s="221" t="s">
        <v>632</v>
      </c>
      <c r="F392" s="222" t="s">
        <v>633</v>
      </c>
      <c r="G392" s="223" t="s">
        <v>634</v>
      </c>
      <c r="H392" s="224">
        <v>1</v>
      </c>
      <c r="I392" s="225"/>
      <c r="J392" s="226">
        <f>ROUND(I392*H392,2)</f>
        <v>0</v>
      </c>
      <c r="K392" s="222" t="s">
        <v>19</v>
      </c>
      <c r="L392" s="45"/>
      <c r="M392" s="227" t="s">
        <v>19</v>
      </c>
      <c r="N392" s="228" t="s">
        <v>45</v>
      </c>
      <c r="O392" s="85"/>
      <c r="P392" s="229">
        <f>O392*H392</f>
        <v>0</v>
      </c>
      <c r="Q392" s="229">
        <v>0</v>
      </c>
      <c r="R392" s="229">
        <f>Q392*H392</f>
        <v>0</v>
      </c>
      <c r="S392" s="229">
        <v>0</v>
      </c>
      <c r="T392" s="230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1" t="s">
        <v>233</v>
      </c>
      <c r="AT392" s="231" t="s">
        <v>140</v>
      </c>
      <c r="AU392" s="231" t="s">
        <v>85</v>
      </c>
      <c r="AY392" s="18" t="s">
        <v>139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18" t="s">
        <v>82</v>
      </c>
      <c r="BK392" s="232">
        <f>ROUND(I392*H392,2)</f>
        <v>0</v>
      </c>
      <c r="BL392" s="18" t="s">
        <v>233</v>
      </c>
      <c r="BM392" s="231" t="s">
        <v>635</v>
      </c>
    </row>
    <row r="393" s="2" customFormat="1">
      <c r="A393" s="39"/>
      <c r="B393" s="40"/>
      <c r="C393" s="41"/>
      <c r="D393" s="233" t="s">
        <v>146</v>
      </c>
      <c r="E393" s="41"/>
      <c r="F393" s="234" t="s">
        <v>1105</v>
      </c>
      <c r="G393" s="41"/>
      <c r="H393" s="41"/>
      <c r="I393" s="137"/>
      <c r="J393" s="41"/>
      <c r="K393" s="41"/>
      <c r="L393" s="45"/>
      <c r="M393" s="235"/>
      <c r="N393" s="236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146</v>
      </c>
      <c r="AU393" s="18" t="s">
        <v>85</v>
      </c>
    </row>
    <row r="394" s="2" customFormat="1" ht="16.5" customHeight="1">
      <c r="A394" s="39"/>
      <c r="B394" s="40"/>
      <c r="C394" s="220" t="s">
        <v>668</v>
      </c>
      <c r="D394" s="220" t="s">
        <v>140</v>
      </c>
      <c r="E394" s="221" t="s">
        <v>638</v>
      </c>
      <c r="F394" s="222" t="s">
        <v>639</v>
      </c>
      <c r="G394" s="223" t="s">
        <v>634</v>
      </c>
      <c r="H394" s="224">
        <v>1</v>
      </c>
      <c r="I394" s="225"/>
      <c r="J394" s="226">
        <f>ROUND(I394*H394,2)</f>
        <v>0</v>
      </c>
      <c r="K394" s="222" t="s">
        <v>19</v>
      </c>
      <c r="L394" s="45"/>
      <c r="M394" s="227" t="s">
        <v>19</v>
      </c>
      <c r="N394" s="228" t="s">
        <v>45</v>
      </c>
      <c r="O394" s="85"/>
      <c r="P394" s="229">
        <f>O394*H394</f>
        <v>0</v>
      </c>
      <c r="Q394" s="229">
        <v>0</v>
      </c>
      <c r="R394" s="229">
        <f>Q394*H394</f>
        <v>0</v>
      </c>
      <c r="S394" s="229">
        <v>0</v>
      </c>
      <c r="T394" s="230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1" t="s">
        <v>233</v>
      </c>
      <c r="AT394" s="231" t="s">
        <v>140</v>
      </c>
      <c r="AU394" s="231" t="s">
        <v>85</v>
      </c>
      <c r="AY394" s="18" t="s">
        <v>139</v>
      </c>
      <c r="BE394" s="232">
        <f>IF(N394="základní",J394,0)</f>
        <v>0</v>
      </c>
      <c r="BF394" s="232">
        <f>IF(N394="snížená",J394,0)</f>
        <v>0</v>
      </c>
      <c r="BG394" s="232">
        <f>IF(N394="zákl. přenesená",J394,0)</f>
        <v>0</v>
      </c>
      <c r="BH394" s="232">
        <f>IF(N394="sníž. přenesená",J394,0)</f>
        <v>0</v>
      </c>
      <c r="BI394" s="232">
        <f>IF(N394="nulová",J394,0)</f>
        <v>0</v>
      </c>
      <c r="BJ394" s="18" t="s">
        <v>82</v>
      </c>
      <c r="BK394" s="232">
        <f>ROUND(I394*H394,2)</f>
        <v>0</v>
      </c>
      <c r="BL394" s="18" t="s">
        <v>233</v>
      </c>
      <c r="BM394" s="231" t="s">
        <v>640</v>
      </c>
    </row>
    <row r="395" s="2" customFormat="1">
      <c r="A395" s="39"/>
      <c r="B395" s="40"/>
      <c r="C395" s="41"/>
      <c r="D395" s="233" t="s">
        <v>146</v>
      </c>
      <c r="E395" s="41"/>
      <c r="F395" s="234" t="s">
        <v>641</v>
      </c>
      <c r="G395" s="41"/>
      <c r="H395" s="41"/>
      <c r="I395" s="137"/>
      <c r="J395" s="41"/>
      <c r="K395" s="41"/>
      <c r="L395" s="45"/>
      <c r="M395" s="235"/>
      <c r="N395" s="236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146</v>
      </c>
      <c r="AU395" s="18" t="s">
        <v>85</v>
      </c>
    </row>
    <row r="396" s="12" customFormat="1" ht="22.8" customHeight="1">
      <c r="A396" s="12"/>
      <c r="B396" s="206"/>
      <c r="C396" s="207"/>
      <c r="D396" s="208" t="s">
        <v>73</v>
      </c>
      <c r="E396" s="248" t="s">
        <v>642</v>
      </c>
      <c r="F396" s="248" t="s">
        <v>643</v>
      </c>
      <c r="G396" s="207"/>
      <c r="H396" s="207"/>
      <c r="I396" s="210"/>
      <c r="J396" s="249">
        <f>BK396</f>
        <v>0</v>
      </c>
      <c r="K396" s="207"/>
      <c r="L396" s="212"/>
      <c r="M396" s="213"/>
      <c r="N396" s="214"/>
      <c r="O396" s="214"/>
      <c r="P396" s="215">
        <f>SUM(P397:P515)</f>
        <v>0</v>
      </c>
      <c r="Q396" s="214"/>
      <c r="R396" s="215">
        <f>SUM(R397:R515)</f>
        <v>42.676040570000005</v>
      </c>
      <c r="S396" s="214"/>
      <c r="T396" s="216">
        <f>SUM(T397:T515)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17" t="s">
        <v>160</v>
      </c>
      <c r="AT396" s="218" t="s">
        <v>73</v>
      </c>
      <c r="AU396" s="218" t="s">
        <v>82</v>
      </c>
      <c r="AY396" s="217" t="s">
        <v>139</v>
      </c>
      <c r="BK396" s="219">
        <f>SUM(BK397:BK515)</f>
        <v>0</v>
      </c>
    </row>
    <row r="397" s="2" customFormat="1" ht="21.75" customHeight="1">
      <c r="A397" s="39"/>
      <c r="B397" s="40"/>
      <c r="C397" s="220" t="s">
        <v>673</v>
      </c>
      <c r="D397" s="220" t="s">
        <v>140</v>
      </c>
      <c r="E397" s="221" t="s">
        <v>669</v>
      </c>
      <c r="F397" s="222" t="s">
        <v>670</v>
      </c>
      <c r="G397" s="223" t="s">
        <v>180</v>
      </c>
      <c r="H397" s="224">
        <v>2</v>
      </c>
      <c r="I397" s="225"/>
      <c r="J397" s="226">
        <f>ROUND(I397*H397,2)</f>
        <v>0</v>
      </c>
      <c r="K397" s="222" t="s">
        <v>156</v>
      </c>
      <c r="L397" s="45"/>
      <c r="M397" s="227" t="s">
        <v>19</v>
      </c>
      <c r="N397" s="228" t="s">
        <v>45</v>
      </c>
      <c r="O397" s="85"/>
      <c r="P397" s="229">
        <f>O397*H397</f>
        <v>0</v>
      </c>
      <c r="Q397" s="229">
        <v>0</v>
      </c>
      <c r="R397" s="229">
        <f>Q397*H397</f>
        <v>0</v>
      </c>
      <c r="S397" s="229">
        <v>0</v>
      </c>
      <c r="T397" s="230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1" t="s">
        <v>233</v>
      </c>
      <c r="AT397" s="231" t="s">
        <v>140</v>
      </c>
      <c r="AU397" s="231" t="s">
        <v>85</v>
      </c>
      <c r="AY397" s="18" t="s">
        <v>139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8" t="s">
        <v>82</v>
      </c>
      <c r="BK397" s="232">
        <f>ROUND(I397*H397,2)</f>
        <v>0</v>
      </c>
      <c r="BL397" s="18" t="s">
        <v>233</v>
      </c>
      <c r="BM397" s="231" t="s">
        <v>1207</v>
      </c>
    </row>
    <row r="398" s="2" customFormat="1">
      <c r="A398" s="39"/>
      <c r="B398" s="40"/>
      <c r="C398" s="41"/>
      <c r="D398" s="233" t="s">
        <v>146</v>
      </c>
      <c r="E398" s="41"/>
      <c r="F398" s="234" t="s">
        <v>672</v>
      </c>
      <c r="G398" s="41"/>
      <c r="H398" s="41"/>
      <c r="I398" s="137"/>
      <c r="J398" s="41"/>
      <c r="K398" s="41"/>
      <c r="L398" s="45"/>
      <c r="M398" s="235"/>
      <c r="N398" s="236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146</v>
      </c>
      <c r="AU398" s="18" t="s">
        <v>85</v>
      </c>
    </row>
    <row r="399" s="2" customFormat="1">
      <c r="A399" s="39"/>
      <c r="B399" s="40"/>
      <c r="C399" s="41"/>
      <c r="D399" s="233" t="s">
        <v>183</v>
      </c>
      <c r="E399" s="41"/>
      <c r="F399" s="260" t="s">
        <v>649</v>
      </c>
      <c r="G399" s="41"/>
      <c r="H399" s="41"/>
      <c r="I399" s="137"/>
      <c r="J399" s="41"/>
      <c r="K399" s="41"/>
      <c r="L399" s="45"/>
      <c r="M399" s="235"/>
      <c r="N399" s="236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183</v>
      </c>
      <c r="AU399" s="18" t="s">
        <v>85</v>
      </c>
    </row>
    <row r="400" s="13" customFormat="1">
      <c r="A400" s="13"/>
      <c r="B400" s="237"/>
      <c r="C400" s="238"/>
      <c r="D400" s="233" t="s">
        <v>147</v>
      </c>
      <c r="E400" s="239" t="s">
        <v>19</v>
      </c>
      <c r="F400" s="240" t="s">
        <v>1208</v>
      </c>
      <c r="G400" s="238"/>
      <c r="H400" s="241">
        <v>2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7" t="s">
        <v>147</v>
      </c>
      <c r="AU400" s="247" t="s">
        <v>85</v>
      </c>
      <c r="AV400" s="13" t="s">
        <v>85</v>
      </c>
      <c r="AW400" s="13" t="s">
        <v>34</v>
      </c>
      <c r="AX400" s="13" t="s">
        <v>82</v>
      </c>
      <c r="AY400" s="247" t="s">
        <v>139</v>
      </c>
    </row>
    <row r="401" s="2" customFormat="1" ht="21.75" customHeight="1">
      <c r="A401" s="39"/>
      <c r="B401" s="40"/>
      <c r="C401" s="220" t="s">
        <v>678</v>
      </c>
      <c r="D401" s="220" t="s">
        <v>140</v>
      </c>
      <c r="E401" s="221" t="s">
        <v>674</v>
      </c>
      <c r="F401" s="222" t="s">
        <v>675</v>
      </c>
      <c r="G401" s="223" t="s">
        <v>180</v>
      </c>
      <c r="H401" s="224">
        <v>2</v>
      </c>
      <c r="I401" s="225"/>
      <c r="J401" s="226">
        <f>ROUND(I401*H401,2)</f>
        <v>0</v>
      </c>
      <c r="K401" s="222" t="s">
        <v>156</v>
      </c>
      <c r="L401" s="45"/>
      <c r="M401" s="227" t="s">
        <v>19</v>
      </c>
      <c r="N401" s="228" t="s">
        <v>45</v>
      </c>
      <c r="O401" s="85"/>
      <c r="P401" s="229">
        <f>O401*H401</f>
        <v>0</v>
      </c>
      <c r="Q401" s="229">
        <v>0</v>
      </c>
      <c r="R401" s="229">
        <f>Q401*H401</f>
        <v>0</v>
      </c>
      <c r="S401" s="229">
        <v>0</v>
      </c>
      <c r="T401" s="230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1" t="s">
        <v>233</v>
      </c>
      <c r="AT401" s="231" t="s">
        <v>140</v>
      </c>
      <c r="AU401" s="231" t="s">
        <v>85</v>
      </c>
      <c r="AY401" s="18" t="s">
        <v>139</v>
      </c>
      <c r="BE401" s="232">
        <f>IF(N401="základní",J401,0)</f>
        <v>0</v>
      </c>
      <c r="BF401" s="232">
        <f>IF(N401="snížená",J401,0)</f>
        <v>0</v>
      </c>
      <c r="BG401" s="232">
        <f>IF(N401="zákl. přenesená",J401,0)</f>
        <v>0</v>
      </c>
      <c r="BH401" s="232">
        <f>IF(N401="sníž. přenesená",J401,0)</f>
        <v>0</v>
      </c>
      <c r="BI401" s="232">
        <f>IF(N401="nulová",J401,0)</f>
        <v>0</v>
      </c>
      <c r="BJ401" s="18" t="s">
        <v>82</v>
      </c>
      <c r="BK401" s="232">
        <f>ROUND(I401*H401,2)</f>
        <v>0</v>
      </c>
      <c r="BL401" s="18" t="s">
        <v>233</v>
      </c>
      <c r="BM401" s="231" t="s">
        <v>1209</v>
      </c>
    </row>
    <row r="402" s="2" customFormat="1">
      <c r="A402" s="39"/>
      <c r="B402" s="40"/>
      <c r="C402" s="41"/>
      <c r="D402" s="233" t="s">
        <v>146</v>
      </c>
      <c r="E402" s="41"/>
      <c r="F402" s="234" t="s">
        <v>677</v>
      </c>
      <c r="G402" s="41"/>
      <c r="H402" s="41"/>
      <c r="I402" s="137"/>
      <c r="J402" s="41"/>
      <c r="K402" s="41"/>
      <c r="L402" s="45"/>
      <c r="M402" s="235"/>
      <c r="N402" s="236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146</v>
      </c>
      <c r="AU402" s="18" t="s">
        <v>85</v>
      </c>
    </row>
    <row r="403" s="2" customFormat="1">
      <c r="A403" s="39"/>
      <c r="B403" s="40"/>
      <c r="C403" s="41"/>
      <c r="D403" s="233" t="s">
        <v>183</v>
      </c>
      <c r="E403" s="41"/>
      <c r="F403" s="260" t="s">
        <v>662</v>
      </c>
      <c r="G403" s="41"/>
      <c r="H403" s="41"/>
      <c r="I403" s="137"/>
      <c r="J403" s="41"/>
      <c r="K403" s="41"/>
      <c r="L403" s="45"/>
      <c r="M403" s="235"/>
      <c r="N403" s="236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183</v>
      </c>
      <c r="AU403" s="18" t="s">
        <v>85</v>
      </c>
    </row>
    <row r="404" s="13" customFormat="1">
      <c r="A404" s="13"/>
      <c r="B404" s="237"/>
      <c r="C404" s="238"/>
      <c r="D404" s="233" t="s">
        <v>147</v>
      </c>
      <c r="E404" s="239" t="s">
        <v>19</v>
      </c>
      <c r="F404" s="240" t="s">
        <v>1208</v>
      </c>
      <c r="G404" s="238"/>
      <c r="H404" s="241">
        <v>2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7" t="s">
        <v>147</v>
      </c>
      <c r="AU404" s="247" t="s">
        <v>85</v>
      </c>
      <c r="AV404" s="13" t="s">
        <v>85</v>
      </c>
      <c r="AW404" s="13" t="s">
        <v>34</v>
      </c>
      <c r="AX404" s="13" t="s">
        <v>82</v>
      </c>
      <c r="AY404" s="247" t="s">
        <v>139</v>
      </c>
    </row>
    <row r="405" s="2" customFormat="1" ht="16.5" customHeight="1">
      <c r="A405" s="39"/>
      <c r="B405" s="40"/>
      <c r="C405" s="250" t="s">
        <v>682</v>
      </c>
      <c r="D405" s="250" t="s">
        <v>161</v>
      </c>
      <c r="E405" s="251" t="s">
        <v>679</v>
      </c>
      <c r="F405" s="252" t="s">
        <v>680</v>
      </c>
      <c r="G405" s="253" t="s">
        <v>180</v>
      </c>
      <c r="H405" s="254">
        <v>2</v>
      </c>
      <c r="I405" s="255"/>
      <c r="J405" s="256">
        <f>ROUND(I405*H405,2)</f>
        <v>0</v>
      </c>
      <c r="K405" s="252" t="s">
        <v>156</v>
      </c>
      <c r="L405" s="257"/>
      <c r="M405" s="258" t="s">
        <v>19</v>
      </c>
      <c r="N405" s="259" t="s">
        <v>45</v>
      </c>
      <c r="O405" s="85"/>
      <c r="P405" s="229">
        <f>O405*H405</f>
        <v>0</v>
      </c>
      <c r="Q405" s="229">
        <v>0.080000000000000002</v>
      </c>
      <c r="R405" s="229">
        <f>Q405*H405</f>
        <v>0.16</v>
      </c>
      <c r="S405" s="229">
        <v>0</v>
      </c>
      <c r="T405" s="230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1" t="s">
        <v>284</v>
      </c>
      <c r="AT405" s="231" t="s">
        <v>161</v>
      </c>
      <c r="AU405" s="231" t="s">
        <v>85</v>
      </c>
      <c r="AY405" s="18" t="s">
        <v>139</v>
      </c>
      <c r="BE405" s="232">
        <f>IF(N405="základní",J405,0)</f>
        <v>0</v>
      </c>
      <c r="BF405" s="232">
        <f>IF(N405="snížená",J405,0)</f>
        <v>0</v>
      </c>
      <c r="BG405" s="232">
        <f>IF(N405="zákl. přenesená",J405,0)</f>
        <v>0</v>
      </c>
      <c r="BH405" s="232">
        <f>IF(N405="sníž. přenesená",J405,0)</f>
        <v>0</v>
      </c>
      <c r="BI405" s="232">
        <f>IF(N405="nulová",J405,0)</f>
        <v>0</v>
      </c>
      <c r="BJ405" s="18" t="s">
        <v>82</v>
      </c>
      <c r="BK405" s="232">
        <f>ROUND(I405*H405,2)</f>
        <v>0</v>
      </c>
      <c r="BL405" s="18" t="s">
        <v>284</v>
      </c>
      <c r="BM405" s="231" t="s">
        <v>1210</v>
      </c>
    </row>
    <row r="406" s="2" customFormat="1">
      <c r="A406" s="39"/>
      <c r="B406" s="40"/>
      <c r="C406" s="41"/>
      <c r="D406" s="233" t="s">
        <v>146</v>
      </c>
      <c r="E406" s="41"/>
      <c r="F406" s="234" t="s">
        <v>680</v>
      </c>
      <c r="G406" s="41"/>
      <c r="H406" s="41"/>
      <c r="I406" s="137"/>
      <c r="J406" s="41"/>
      <c r="K406" s="41"/>
      <c r="L406" s="45"/>
      <c r="M406" s="235"/>
      <c r="N406" s="236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146</v>
      </c>
      <c r="AU406" s="18" t="s">
        <v>85</v>
      </c>
    </row>
    <row r="407" s="13" customFormat="1">
      <c r="A407" s="13"/>
      <c r="B407" s="237"/>
      <c r="C407" s="238"/>
      <c r="D407" s="233" t="s">
        <v>147</v>
      </c>
      <c r="E407" s="239" t="s">
        <v>19</v>
      </c>
      <c r="F407" s="240" t="s">
        <v>1208</v>
      </c>
      <c r="G407" s="238"/>
      <c r="H407" s="241">
        <v>2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7" t="s">
        <v>147</v>
      </c>
      <c r="AU407" s="247" t="s">
        <v>85</v>
      </c>
      <c r="AV407" s="13" t="s">
        <v>85</v>
      </c>
      <c r="AW407" s="13" t="s">
        <v>34</v>
      </c>
      <c r="AX407" s="13" t="s">
        <v>82</v>
      </c>
      <c r="AY407" s="247" t="s">
        <v>139</v>
      </c>
    </row>
    <row r="408" s="2" customFormat="1" ht="21.75" customHeight="1">
      <c r="A408" s="39"/>
      <c r="B408" s="40"/>
      <c r="C408" s="220" t="s">
        <v>688</v>
      </c>
      <c r="D408" s="220" t="s">
        <v>140</v>
      </c>
      <c r="E408" s="221" t="s">
        <v>652</v>
      </c>
      <c r="F408" s="222" t="s">
        <v>653</v>
      </c>
      <c r="G408" s="223" t="s">
        <v>180</v>
      </c>
      <c r="H408" s="224">
        <v>2</v>
      </c>
      <c r="I408" s="225"/>
      <c r="J408" s="226">
        <f>ROUND(I408*H408,2)</f>
        <v>0</v>
      </c>
      <c r="K408" s="222" t="s">
        <v>156</v>
      </c>
      <c r="L408" s="45"/>
      <c r="M408" s="227" t="s">
        <v>19</v>
      </c>
      <c r="N408" s="228" t="s">
        <v>45</v>
      </c>
      <c r="O408" s="85"/>
      <c r="P408" s="229">
        <f>O408*H408</f>
        <v>0</v>
      </c>
      <c r="Q408" s="229">
        <v>0</v>
      </c>
      <c r="R408" s="229">
        <f>Q408*H408</f>
        <v>0</v>
      </c>
      <c r="S408" s="229">
        <v>0</v>
      </c>
      <c r="T408" s="230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1" t="s">
        <v>233</v>
      </c>
      <c r="AT408" s="231" t="s">
        <v>140</v>
      </c>
      <c r="AU408" s="231" t="s">
        <v>85</v>
      </c>
      <c r="AY408" s="18" t="s">
        <v>139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8" t="s">
        <v>82</v>
      </c>
      <c r="BK408" s="232">
        <f>ROUND(I408*H408,2)</f>
        <v>0</v>
      </c>
      <c r="BL408" s="18" t="s">
        <v>233</v>
      </c>
      <c r="BM408" s="231" t="s">
        <v>1211</v>
      </c>
    </row>
    <row r="409" s="2" customFormat="1">
      <c r="A409" s="39"/>
      <c r="B409" s="40"/>
      <c r="C409" s="41"/>
      <c r="D409" s="233" t="s">
        <v>146</v>
      </c>
      <c r="E409" s="41"/>
      <c r="F409" s="234" t="s">
        <v>655</v>
      </c>
      <c r="G409" s="41"/>
      <c r="H409" s="41"/>
      <c r="I409" s="137"/>
      <c r="J409" s="41"/>
      <c r="K409" s="41"/>
      <c r="L409" s="45"/>
      <c r="M409" s="235"/>
      <c r="N409" s="236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146</v>
      </c>
      <c r="AU409" s="18" t="s">
        <v>85</v>
      </c>
    </row>
    <row r="410" s="2" customFormat="1">
      <c r="A410" s="39"/>
      <c r="B410" s="40"/>
      <c r="C410" s="41"/>
      <c r="D410" s="233" t="s">
        <v>183</v>
      </c>
      <c r="E410" s="41"/>
      <c r="F410" s="260" t="s">
        <v>649</v>
      </c>
      <c r="G410" s="41"/>
      <c r="H410" s="41"/>
      <c r="I410" s="137"/>
      <c r="J410" s="41"/>
      <c r="K410" s="41"/>
      <c r="L410" s="45"/>
      <c r="M410" s="235"/>
      <c r="N410" s="236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183</v>
      </c>
      <c r="AU410" s="18" t="s">
        <v>85</v>
      </c>
    </row>
    <row r="411" s="13" customFormat="1">
      <c r="A411" s="13"/>
      <c r="B411" s="237"/>
      <c r="C411" s="238"/>
      <c r="D411" s="233" t="s">
        <v>147</v>
      </c>
      <c r="E411" s="239" t="s">
        <v>19</v>
      </c>
      <c r="F411" s="240" t="s">
        <v>1208</v>
      </c>
      <c r="G411" s="238"/>
      <c r="H411" s="241">
        <v>2</v>
      </c>
      <c r="I411" s="242"/>
      <c r="J411" s="238"/>
      <c r="K411" s="238"/>
      <c r="L411" s="243"/>
      <c r="M411" s="244"/>
      <c r="N411" s="245"/>
      <c r="O411" s="245"/>
      <c r="P411" s="245"/>
      <c r="Q411" s="245"/>
      <c r="R411" s="245"/>
      <c r="S411" s="245"/>
      <c r="T411" s="24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7" t="s">
        <v>147</v>
      </c>
      <c r="AU411" s="247" t="s">
        <v>85</v>
      </c>
      <c r="AV411" s="13" t="s">
        <v>85</v>
      </c>
      <c r="AW411" s="13" t="s">
        <v>34</v>
      </c>
      <c r="AX411" s="13" t="s">
        <v>82</v>
      </c>
      <c r="AY411" s="247" t="s">
        <v>139</v>
      </c>
    </row>
    <row r="412" s="2" customFormat="1" ht="21.75" customHeight="1">
      <c r="A412" s="39"/>
      <c r="B412" s="40"/>
      <c r="C412" s="220" t="s">
        <v>695</v>
      </c>
      <c r="D412" s="220" t="s">
        <v>140</v>
      </c>
      <c r="E412" s="221" t="s">
        <v>658</v>
      </c>
      <c r="F412" s="222" t="s">
        <v>659</v>
      </c>
      <c r="G412" s="223" t="s">
        <v>180</v>
      </c>
      <c r="H412" s="224">
        <v>2</v>
      </c>
      <c r="I412" s="225"/>
      <c r="J412" s="226">
        <f>ROUND(I412*H412,2)</f>
        <v>0</v>
      </c>
      <c r="K412" s="222" t="s">
        <v>156</v>
      </c>
      <c r="L412" s="45"/>
      <c r="M412" s="227" t="s">
        <v>19</v>
      </c>
      <c r="N412" s="228" t="s">
        <v>45</v>
      </c>
      <c r="O412" s="85"/>
      <c r="P412" s="229">
        <f>O412*H412</f>
        <v>0</v>
      </c>
      <c r="Q412" s="229">
        <v>0</v>
      </c>
      <c r="R412" s="229">
        <f>Q412*H412</f>
        <v>0</v>
      </c>
      <c r="S412" s="229">
        <v>0</v>
      </c>
      <c r="T412" s="230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1" t="s">
        <v>233</v>
      </c>
      <c r="AT412" s="231" t="s">
        <v>140</v>
      </c>
      <c r="AU412" s="231" t="s">
        <v>85</v>
      </c>
      <c r="AY412" s="18" t="s">
        <v>139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8" t="s">
        <v>82</v>
      </c>
      <c r="BK412" s="232">
        <f>ROUND(I412*H412,2)</f>
        <v>0</v>
      </c>
      <c r="BL412" s="18" t="s">
        <v>233</v>
      </c>
      <c r="BM412" s="231" t="s">
        <v>1212</v>
      </c>
    </row>
    <row r="413" s="2" customFormat="1">
      <c r="A413" s="39"/>
      <c r="B413" s="40"/>
      <c r="C413" s="41"/>
      <c r="D413" s="233" t="s">
        <v>146</v>
      </c>
      <c r="E413" s="41"/>
      <c r="F413" s="234" t="s">
        <v>661</v>
      </c>
      <c r="G413" s="41"/>
      <c r="H413" s="41"/>
      <c r="I413" s="137"/>
      <c r="J413" s="41"/>
      <c r="K413" s="41"/>
      <c r="L413" s="45"/>
      <c r="M413" s="235"/>
      <c r="N413" s="236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146</v>
      </c>
      <c r="AU413" s="18" t="s">
        <v>85</v>
      </c>
    </row>
    <row r="414" s="2" customFormat="1">
      <c r="A414" s="39"/>
      <c r="B414" s="40"/>
      <c r="C414" s="41"/>
      <c r="D414" s="233" t="s">
        <v>183</v>
      </c>
      <c r="E414" s="41"/>
      <c r="F414" s="260" t="s">
        <v>662</v>
      </c>
      <c r="G414" s="41"/>
      <c r="H414" s="41"/>
      <c r="I414" s="137"/>
      <c r="J414" s="41"/>
      <c r="K414" s="41"/>
      <c r="L414" s="45"/>
      <c r="M414" s="235"/>
      <c r="N414" s="236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183</v>
      </c>
      <c r="AU414" s="18" t="s">
        <v>85</v>
      </c>
    </row>
    <row r="415" s="13" customFormat="1">
      <c r="A415" s="13"/>
      <c r="B415" s="237"/>
      <c r="C415" s="238"/>
      <c r="D415" s="233" t="s">
        <v>147</v>
      </c>
      <c r="E415" s="239" t="s">
        <v>19</v>
      </c>
      <c r="F415" s="240" t="s">
        <v>1208</v>
      </c>
      <c r="G415" s="238"/>
      <c r="H415" s="241">
        <v>2</v>
      </c>
      <c r="I415" s="242"/>
      <c r="J415" s="238"/>
      <c r="K415" s="238"/>
      <c r="L415" s="243"/>
      <c r="M415" s="244"/>
      <c r="N415" s="245"/>
      <c r="O415" s="245"/>
      <c r="P415" s="245"/>
      <c r="Q415" s="245"/>
      <c r="R415" s="245"/>
      <c r="S415" s="245"/>
      <c r="T415" s="24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7" t="s">
        <v>147</v>
      </c>
      <c r="AU415" s="247" t="s">
        <v>85</v>
      </c>
      <c r="AV415" s="13" t="s">
        <v>85</v>
      </c>
      <c r="AW415" s="13" t="s">
        <v>34</v>
      </c>
      <c r="AX415" s="13" t="s">
        <v>82</v>
      </c>
      <c r="AY415" s="247" t="s">
        <v>139</v>
      </c>
    </row>
    <row r="416" s="2" customFormat="1" ht="16.5" customHeight="1">
      <c r="A416" s="39"/>
      <c r="B416" s="40"/>
      <c r="C416" s="250" t="s">
        <v>701</v>
      </c>
      <c r="D416" s="250" t="s">
        <v>161</v>
      </c>
      <c r="E416" s="251" t="s">
        <v>664</v>
      </c>
      <c r="F416" s="252" t="s">
        <v>665</v>
      </c>
      <c r="G416" s="253" t="s">
        <v>180</v>
      </c>
      <c r="H416" s="254">
        <v>2</v>
      </c>
      <c r="I416" s="255"/>
      <c r="J416" s="256">
        <f>ROUND(I416*H416,2)</f>
        <v>0</v>
      </c>
      <c r="K416" s="252" t="s">
        <v>156</v>
      </c>
      <c r="L416" s="257"/>
      <c r="M416" s="258" t="s">
        <v>19</v>
      </c>
      <c r="N416" s="259" t="s">
        <v>45</v>
      </c>
      <c r="O416" s="85"/>
      <c r="P416" s="229">
        <f>O416*H416</f>
        <v>0</v>
      </c>
      <c r="Q416" s="229">
        <v>0.045999999999999999</v>
      </c>
      <c r="R416" s="229">
        <f>Q416*H416</f>
        <v>0.091999999999999998</v>
      </c>
      <c r="S416" s="229">
        <v>0</v>
      </c>
      <c r="T416" s="230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1" t="s">
        <v>284</v>
      </c>
      <c r="AT416" s="231" t="s">
        <v>161</v>
      </c>
      <c r="AU416" s="231" t="s">
        <v>85</v>
      </c>
      <c r="AY416" s="18" t="s">
        <v>139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18" t="s">
        <v>82</v>
      </c>
      <c r="BK416" s="232">
        <f>ROUND(I416*H416,2)</f>
        <v>0</v>
      </c>
      <c r="BL416" s="18" t="s">
        <v>284</v>
      </c>
      <c r="BM416" s="231" t="s">
        <v>1213</v>
      </c>
    </row>
    <row r="417" s="2" customFormat="1">
      <c r="A417" s="39"/>
      <c r="B417" s="40"/>
      <c r="C417" s="41"/>
      <c r="D417" s="233" t="s">
        <v>146</v>
      </c>
      <c r="E417" s="41"/>
      <c r="F417" s="234" t="s">
        <v>665</v>
      </c>
      <c r="G417" s="41"/>
      <c r="H417" s="41"/>
      <c r="I417" s="137"/>
      <c r="J417" s="41"/>
      <c r="K417" s="41"/>
      <c r="L417" s="45"/>
      <c r="M417" s="235"/>
      <c r="N417" s="236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146</v>
      </c>
      <c r="AU417" s="18" t="s">
        <v>85</v>
      </c>
    </row>
    <row r="418" s="13" customFormat="1">
      <c r="A418" s="13"/>
      <c r="B418" s="237"/>
      <c r="C418" s="238"/>
      <c r="D418" s="233" t="s">
        <v>147</v>
      </c>
      <c r="E418" s="239" t="s">
        <v>19</v>
      </c>
      <c r="F418" s="240" t="s">
        <v>1208</v>
      </c>
      <c r="G418" s="238"/>
      <c r="H418" s="241">
        <v>2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147</v>
      </c>
      <c r="AU418" s="247" t="s">
        <v>85</v>
      </c>
      <c r="AV418" s="13" t="s">
        <v>85</v>
      </c>
      <c r="AW418" s="13" t="s">
        <v>34</v>
      </c>
      <c r="AX418" s="13" t="s">
        <v>82</v>
      </c>
      <c r="AY418" s="247" t="s">
        <v>139</v>
      </c>
    </row>
    <row r="419" s="2" customFormat="1" ht="21.75" customHeight="1">
      <c r="A419" s="39"/>
      <c r="B419" s="40"/>
      <c r="C419" s="220" t="s">
        <v>708</v>
      </c>
      <c r="D419" s="220" t="s">
        <v>140</v>
      </c>
      <c r="E419" s="221" t="s">
        <v>645</v>
      </c>
      <c r="F419" s="222" t="s">
        <v>646</v>
      </c>
      <c r="G419" s="223" t="s">
        <v>143</v>
      </c>
      <c r="H419" s="224">
        <v>12</v>
      </c>
      <c r="I419" s="225"/>
      <c r="J419" s="226">
        <f>ROUND(I419*H419,2)</f>
        <v>0</v>
      </c>
      <c r="K419" s="222" t="s">
        <v>156</v>
      </c>
      <c r="L419" s="45"/>
      <c r="M419" s="227" t="s">
        <v>19</v>
      </c>
      <c r="N419" s="228" t="s">
        <v>45</v>
      </c>
      <c r="O419" s="85"/>
      <c r="P419" s="229">
        <f>O419*H419</f>
        <v>0</v>
      </c>
      <c r="Q419" s="229">
        <v>0</v>
      </c>
      <c r="R419" s="229">
        <f>Q419*H419</f>
        <v>0</v>
      </c>
      <c r="S419" s="229">
        <v>0</v>
      </c>
      <c r="T419" s="230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1" t="s">
        <v>233</v>
      </c>
      <c r="AT419" s="231" t="s">
        <v>140</v>
      </c>
      <c r="AU419" s="231" t="s">
        <v>85</v>
      </c>
      <c r="AY419" s="18" t="s">
        <v>139</v>
      </c>
      <c r="BE419" s="232">
        <f>IF(N419="základní",J419,0)</f>
        <v>0</v>
      </c>
      <c r="BF419" s="232">
        <f>IF(N419="snížená",J419,0)</f>
        <v>0</v>
      </c>
      <c r="BG419" s="232">
        <f>IF(N419="zákl. přenesená",J419,0)</f>
        <v>0</v>
      </c>
      <c r="BH419" s="232">
        <f>IF(N419="sníž. přenesená",J419,0)</f>
        <v>0</v>
      </c>
      <c r="BI419" s="232">
        <f>IF(N419="nulová",J419,0)</f>
        <v>0</v>
      </c>
      <c r="BJ419" s="18" t="s">
        <v>82</v>
      </c>
      <c r="BK419" s="232">
        <f>ROUND(I419*H419,2)</f>
        <v>0</v>
      </c>
      <c r="BL419" s="18" t="s">
        <v>233</v>
      </c>
      <c r="BM419" s="231" t="s">
        <v>647</v>
      </c>
    </row>
    <row r="420" s="2" customFormat="1">
      <c r="A420" s="39"/>
      <c r="B420" s="40"/>
      <c r="C420" s="41"/>
      <c r="D420" s="233" t="s">
        <v>146</v>
      </c>
      <c r="E420" s="41"/>
      <c r="F420" s="234" t="s">
        <v>648</v>
      </c>
      <c r="G420" s="41"/>
      <c r="H420" s="41"/>
      <c r="I420" s="137"/>
      <c r="J420" s="41"/>
      <c r="K420" s="41"/>
      <c r="L420" s="45"/>
      <c r="M420" s="235"/>
      <c r="N420" s="236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146</v>
      </c>
      <c r="AU420" s="18" t="s">
        <v>85</v>
      </c>
    </row>
    <row r="421" s="2" customFormat="1">
      <c r="A421" s="39"/>
      <c r="B421" s="40"/>
      <c r="C421" s="41"/>
      <c r="D421" s="233" t="s">
        <v>183</v>
      </c>
      <c r="E421" s="41"/>
      <c r="F421" s="260" t="s">
        <v>649</v>
      </c>
      <c r="G421" s="41"/>
      <c r="H421" s="41"/>
      <c r="I421" s="137"/>
      <c r="J421" s="41"/>
      <c r="K421" s="41"/>
      <c r="L421" s="45"/>
      <c r="M421" s="235"/>
      <c r="N421" s="236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183</v>
      </c>
      <c r="AU421" s="18" t="s">
        <v>85</v>
      </c>
    </row>
    <row r="422" s="13" customFormat="1">
      <c r="A422" s="13"/>
      <c r="B422" s="237"/>
      <c r="C422" s="238"/>
      <c r="D422" s="233" t="s">
        <v>147</v>
      </c>
      <c r="E422" s="239" t="s">
        <v>19</v>
      </c>
      <c r="F422" s="240" t="s">
        <v>1214</v>
      </c>
      <c r="G422" s="238"/>
      <c r="H422" s="241">
        <v>12</v>
      </c>
      <c r="I422" s="242"/>
      <c r="J422" s="238"/>
      <c r="K422" s="238"/>
      <c r="L422" s="243"/>
      <c r="M422" s="244"/>
      <c r="N422" s="245"/>
      <c r="O422" s="245"/>
      <c r="P422" s="245"/>
      <c r="Q422" s="245"/>
      <c r="R422" s="245"/>
      <c r="S422" s="245"/>
      <c r="T422" s="24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7" t="s">
        <v>147</v>
      </c>
      <c r="AU422" s="247" t="s">
        <v>85</v>
      </c>
      <c r="AV422" s="13" t="s">
        <v>85</v>
      </c>
      <c r="AW422" s="13" t="s">
        <v>34</v>
      </c>
      <c r="AX422" s="13" t="s">
        <v>82</v>
      </c>
      <c r="AY422" s="247" t="s">
        <v>139</v>
      </c>
    </row>
    <row r="423" s="2" customFormat="1" ht="21.75" customHeight="1">
      <c r="A423" s="39"/>
      <c r="B423" s="40"/>
      <c r="C423" s="220" t="s">
        <v>713</v>
      </c>
      <c r="D423" s="220" t="s">
        <v>140</v>
      </c>
      <c r="E423" s="221" t="s">
        <v>791</v>
      </c>
      <c r="F423" s="222" t="s">
        <v>792</v>
      </c>
      <c r="G423" s="223" t="s">
        <v>143</v>
      </c>
      <c r="H423" s="224">
        <v>12</v>
      </c>
      <c r="I423" s="225"/>
      <c r="J423" s="226">
        <f>ROUND(I423*H423,2)</f>
        <v>0</v>
      </c>
      <c r="K423" s="222" t="s">
        <v>156</v>
      </c>
      <c r="L423" s="45"/>
      <c r="M423" s="227" t="s">
        <v>19</v>
      </c>
      <c r="N423" s="228" t="s">
        <v>45</v>
      </c>
      <c r="O423" s="85"/>
      <c r="P423" s="229">
        <f>O423*H423</f>
        <v>0</v>
      </c>
      <c r="Q423" s="229">
        <v>0</v>
      </c>
      <c r="R423" s="229">
        <f>Q423*H423</f>
        <v>0</v>
      </c>
      <c r="S423" s="229">
        <v>0</v>
      </c>
      <c r="T423" s="230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1" t="s">
        <v>233</v>
      </c>
      <c r="AT423" s="231" t="s">
        <v>140</v>
      </c>
      <c r="AU423" s="231" t="s">
        <v>85</v>
      </c>
      <c r="AY423" s="18" t="s">
        <v>139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18" t="s">
        <v>82</v>
      </c>
      <c r="BK423" s="232">
        <f>ROUND(I423*H423,2)</f>
        <v>0</v>
      </c>
      <c r="BL423" s="18" t="s">
        <v>233</v>
      </c>
      <c r="BM423" s="231" t="s">
        <v>793</v>
      </c>
    </row>
    <row r="424" s="2" customFormat="1">
      <c r="A424" s="39"/>
      <c r="B424" s="40"/>
      <c r="C424" s="41"/>
      <c r="D424" s="233" t="s">
        <v>146</v>
      </c>
      <c r="E424" s="41"/>
      <c r="F424" s="234" t="s">
        <v>794</v>
      </c>
      <c r="G424" s="41"/>
      <c r="H424" s="41"/>
      <c r="I424" s="137"/>
      <c r="J424" s="41"/>
      <c r="K424" s="41"/>
      <c r="L424" s="45"/>
      <c r="M424" s="235"/>
      <c r="N424" s="236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146</v>
      </c>
      <c r="AU424" s="18" t="s">
        <v>85</v>
      </c>
    </row>
    <row r="425" s="2" customFormat="1">
      <c r="A425" s="39"/>
      <c r="B425" s="40"/>
      <c r="C425" s="41"/>
      <c r="D425" s="233" t="s">
        <v>183</v>
      </c>
      <c r="E425" s="41"/>
      <c r="F425" s="260" t="s">
        <v>662</v>
      </c>
      <c r="G425" s="41"/>
      <c r="H425" s="41"/>
      <c r="I425" s="137"/>
      <c r="J425" s="41"/>
      <c r="K425" s="41"/>
      <c r="L425" s="45"/>
      <c r="M425" s="235"/>
      <c r="N425" s="236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183</v>
      </c>
      <c r="AU425" s="18" t="s">
        <v>85</v>
      </c>
    </row>
    <row r="426" s="13" customFormat="1">
      <c r="A426" s="13"/>
      <c r="B426" s="237"/>
      <c r="C426" s="238"/>
      <c r="D426" s="233" t="s">
        <v>147</v>
      </c>
      <c r="E426" s="239" t="s">
        <v>19</v>
      </c>
      <c r="F426" s="240" t="s">
        <v>1214</v>
      </c>
      <c r="G426" s="238"/>
      <c r="H426" s="241">
        <v>12</v>
      </c>
      <c r="I426" s="242"/>
      <c r="J426" s="238"/>
      <c r="K426" s="238"/>
      <c r="L426" s="243"/>
      <c r="M426" s="244"/>
      <c r="N426" s="245"/>
      <c r="O426" s="245"/>
      <c r="P426" s="245"/>
      <c r="Q426" s="245"/>
      <c r="R426" s="245"/>
      <c r="S426" s="245"/>
      <c r="T426" s="24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7" t="s">
        <v>147</v>
      </c>
      <c r="AU426" s="247" t="s">
        <v>85</v>
      </c>
      <c r="AV426" s="13" t="s">
        <v>85</v>
      </c>
      <c r="AW426" s="13" t="s">
        <v>34</v>
      </c>
      <c r="AX426" s="13" t="s">
        <v>82</v>
      </c>
      <c r="AY426" s="247" t="s">
        <v>139</v>
      </c>
    </row>
    <row r="427" s="2" customFormat="1" ht="21.75" customHeight="1">
      <c r="A427" s="39"/>
      <c r="B427" s="40"/>
      <c r="C427" s="220" t="s">
        <v>719</v>
      </c>
      <c r="D427" s="220" t="s">
        <v>140</v>
      </c>
      <c r="E427" s="221" t="s">
        <v>683</v>
      </c>
      <c r="F427" s="222" t="s">
        <v>684</v>
      </c>
      <c r="G427" s="223" t="s">
        <v>143</v>
      </c>
      <c r="H427" s="224">
        <v>6</v>
      </c>
      <c r="I427" s="225"/>
      <c r="J427" s="226">
        <f>ROUND(I427*H427,2)</f>
        <v>0</v>
      </c>
      <c r="K427" s="222" t="s">
        <v>156</v>
      </c>
      <c r="L427" s="45"/>
      <c r="M427" s="227" t="s">
        <v>19</v>
      </c>
      <c r="N427" s="228" t="s">
        <v>45</v>
      </c>
      <c r="O427" s="85"/>
      <c r="P427" s="229">
        <f>O427*H427</f>
        <v>0</v>
      </c>
      <c r="Q427" s="229">
        <v>0</v>
      </c>
      <c r="R427" s="229">
        <f>Q427*H427</f>
        <v>0</v>
      </c>
      <c r="S427" s="229">
        <v>0</v>
      </c>
      <c r="T427" s="230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1" t="s">
        <v>233</v>
      </c>
      <c r="AT427" s="231" t="s">
        <v>140</v>
      </c>
      <c r="AU427" s="231" t="s">
        <v>85</v>
      </c>
      <c r="AY427" s="18" t="s">
        <v>139</v>
      </c>
      <c r="BE427" s="232">
        <f>IF(N427="základní",J427,0)</f>
        <v>0</v>
      </c>
      <c r="BF427" s="232">
        <f>IF(N427="snížená",J427,0)</f>
        <v>0</v>
      </c>
      <c r="BG427" s="232">
        <f>IF(N427="zákl. přenesená",J427,0)</f>
        <v>0</v>
      </c>
      <c r="BH427" s="232">
        <f>IF(N427="sníž. přenesená",J427,0)</f>
        <v>0</v>
      </c>
      <c r="BI427" s="232">
        <f>IF(N427="nulová",J427,0)</f>
        <v>0</v>
      </c>
      <c r="BJ427" s="18" t="s">
        <v>82</v>
      </c>
      <c r="BK427" s="232">
        <f>ROUND(I427*H427,2)</f>
        <v>0</v>
      </c>
      <c r="BL427" s="18" t="s">
        <v>233</v>
      </c>
      <c r="BM427" s="231" t="s">
        <v>685</v>
      </c>
    </row>
    <row r="428" s="2" customFormat="1">
      <c r="A428" s="39"/>
      <c r="B428" s="40"/>
      <c r="C428" s="41"/>
      <c r="D428" s="233" t="s">
        <v>146</v>
      </c>
      <c r="E428" s="41"/>
      <c r="F428" s="234" t="s">
        <v>686</v>
      </c>
      <c r="G428" s="41"/>
      <c r="H428" s="41"/>
      <c r="I428" s="137"/>
      <c r="J428" s="41"/>
      <c r="K428" s="41"/>
      <c r="L428" s="45"/>
      <c r="M428" s="235"/>
      <c r="N428" s="236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146</v>
      </c>
      <c r="AU428" s="18" t="s">
        <v>85</v>
      </c>
    </row>
    <row r="429" s="2" customFormat="1">
      <c r="A429" s="39"/>
      <c r="B429" s="40"/>
      <c r="C429" s="41"/>
      <c r="D429" s="233" t="s">
        <v>183</v>
      </c>
      <c r="E429" s="41"/>
      <c r="F429" s="260" t="s">
        <v>649</v>
      </c>
      <c r="G429" s="41"/>
      <c r="H429" s="41"/>
      <c r="I429" s="137"/>
      <c r="J429" s="41"/>
      <c r="K429" s="41"/>
      <c r="L429" s="45"/>
      <c r="M429" s="235"/>
      <c r="N429" s="236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183</v>
      </c>
      <c r="AU429" s="18" t="s">
        <v>85</v>
      </c>
    </row>
    <row r="430" s="13" customFormat="1">
      <c r="A430" s="13"/>
      <c r="B430" s="237"/>
      <c r="C430" s="238"/>
      <c r="D430" s="233" t="s">
        <v>147</v>
      </c>
      <c r="E430" s="239" t="s">
        <v>19</v>
      </c>
      <c r="F430" s="240" t="s">
        <v>1215</v>
      </c>
      <c r="G430" s="238"/>
      <c r="H430" s="241">
        <v>6</v>
      </c>
      <c r="I430" s="242"/>
      <c r="J430" s="238"/>
      <c r="K430" s="238"/>
      <c r="L430" s="243"/>
      <c r="M430" s="244"/>
      <c r="N430" s="245"/>
      <c r="O430" s="245"/>
      <c r="P430" s="245"/>
      <c r="Q430" s="245"/>
      <c r="R430" s="245"/>
      <c r="S430" s="245"/>
      <c r="T430" s="24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7" t="s">
        <v>147</v>
      </c>
      <c r="AU430" s="247" t="s">
        <v>85</v>
      </c>
      <c r="AV430" s="13" t="s">
        <v>85</v>
      </c>
      <c r="AW430" s="13" t="s">
        <v>34</v>
      </c>
      <c r="AX430" s="13" t="s">
        <v>82</v>
      </c>
      <c r="AY430" s="247" t="s">
        <v>139</v>
      </c>
    </row>
    <row r="431" s="2" customFormat="1" ht="21.75" customHeight="1">
      <c r="A431" s="39"/>
      <c r="B431" s="40"/>
      <c r="C431" s="220" t="s">
        <v>727</v>
      </c>
      <c r="D431" s="220" t="s">
        <v>140</v>
      </c>
      <c r="E431" s="221" t="s">
        <v>1114</v>
      </c>
      <c r="F431" s="222" t="s">
        <v>1115</v>
      </c>
      <c r="G431" s="223" t="s">
        <v>180</v>
      </c>
      <c r="H431" s="224">
        <v>6</v>
      </c>
      <c r="I431" s="225"/>
      <c r="J431" s="226">
        <f>ROUND(I431*H431,2)</f>
        <v>0</v>
      </c>
      <c r="K431" s="222" t="s">
        <v>156</v>
      </c>
      <c r="L431" s="45"/>
      <c r="M431" s="227" t="s">
        <v>19</v>
      </c>
      <c r="N431" s="228" t="s">
        <v>45</v>
      </c>
      <c r="O431" s="85"/>
      <c r="P431" s="229">
        <f>O431*H431</f>
        <v>0</v>
      </c>
      <c r="Q431" s="229">
        <v>0</v>
      </c>
      <c r="R431" s="229">
        <f>Q431*H431</f>
        <v>0</v>
      </c>
      <c r="S431" s="229">
        <v>0</v>
      </c>
      <c r="T431" s="230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1" t="s">
        <v>233</v>
      </c>
      <c r="AT431" s="231" t="s">
        <v>140</v>
      </c>
      <c r="AU431" s="231" t="s">
        <v>85</v>
      </c>
      <c r="AY431" s="18" t="s">
        <v>139</v>
      </c>
      <c r="BE431" s="232">
        <f>IF(N431="základní",J431,0)</f>
        <v>0</v>
      </c>
      <c r="BF431" s="232">
        <f>IF(N431="snížená",J431,0)</f>
        <v>0</v>
      </c>
      <c r="BG431" s="232">
        <f>IF(N431="zákl. přenesená",J431,0)</f>
        <v>0</v>
      </c>
      <c r="BH431" s="232">
        <f>IF(N431="sníž. přenesená",J431,0)</f>
        <v>0</v>
      </c>
      <c r="BI431" s="232">
        <f>IF(N431="nulová",J431,0)</f>
        <v>0</v>
      </c>
      <c r="BJ431" s="18" t="s">
        <v>82</v>
      </c>
      <c r="BK431" s="232">
        <f>ROUND(I431*H431,2)</f>
        <v>0</v>
      </c>
      <c r="BL431" s="18" t="s">
        <v>233</v>
      </c>
      <c r="BM431" s="231" t="s">
        <v>691</v>
      </c>
    </row>
    <row r="432" s="2" customFormat="1">
      <c r="A432" s="39"/>
      <c r="B432" s="40"/>
      <c r="C432" s="41"/>
      <c r="D432" s="233" t="s">
        <v>146</v>
      </c>
      <c r="E432" s="41"/>
      <c r="F432" s="234" t="s">
        <v>1116</v>
      </c>
      <c r="G432" s="41"/>
      <c r="H432" s="41"/>
      <c r="I432" s="137"/>
      <c r="J432" s="41"/>
      <c r="K432" s="41"/>
      <c r="L432" s="45"/>
      <c r="M432" s="235"/>
      <c r="N432" s="236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146</v>
      </c>
      <c r="AU432" s="18" t="s">
        <v>85</v>
      </c>
    </row>
    <row r="433" s="2" customFormat="1">
      <c r="A433" s="39"/>
      <c r="B433" s="40"/>
      <c r="C433" s="41"/>
      <c r="D433" s="233" t="s">
        <v>183</v>
      </c>
      <c r="E433" s="41"/>
      <c r="F433" s="260" t="s">
        <v>693</v>
      </c>
      <c r="G433" s="41"/>
      <c r="H433" s="41"/>
      <c r="I433" s="137"/>
      <c r="J433" s="41"/>
      <c r="K433" s="41"/>
      <c r="L433" s="45"/>
      <c r="M433" s="235"/>
      <c r="N433" s="236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183</v>
      </c>
      <c r="AU433" s="18" t="s">
        <v>85</v>
      </c>
    </row>
    <row r="434" s="13" customFormat="1">
      <c r="A434" s="13"/>
      <c r="B434" s="237"/>
      <c r="C434" s="238"/>
      <c r="D434" s="233" t="s">
        <v>147</v>
      </c>
      <c r="E434" s="239" t="s">
        <v>19</v>
      </c>
      <c r="F434" s="240" t="s">
        <v>1216</v>
      </c>
      <c r="G434" s="238"/>
      <c r="H434" s="241">
        <v>6</v>
      </c>
      <c r="I434" s="242"/>
      <c r="J434" s="238"/>
      <c r="K434" s="238"/>
      <c r="L434" s="243"/>
      <c r="M434" s="244"/>
      <c r="N434" s="245"/>
      <c r="O434" s="245"/>
      <c r="P434" s="245"/>
      <c r="Q434" s="245"/>
      <c r="R434" s="245"/>
      <c r="S434" s="245"/>
      <c r="T434" s="24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7" t="s">
        <v>147</v>
      </c>
      <c r="AU434" s="247" t="s">
        <v>85</v>
      </c>
      <c r="AV434" s="13" t="s">
        <v>85</v>
      </c>
      <c r="AW434" s="13" t="s">
        <v>34</v>
      </c>
      <c r="AX434" s="13" t="s">
        <v>82</v>
      </c>
      <c r="AY434" s="247" t="s">
        <v>139</v>
      </c>
    </row>
    <row r="435" s="2" customFormat="1" ht="21.75" customHeight="1">
      <c r="A435" s="39"/>
      <c r="B435" s="40"/>
      <c r="C435" s="220" t="s">
        <v>732</v>
      </c>
      <c r="D435" s="220" t="s">
        <v>140</v>
      </c>
      <c r="E435" s="221" t="s">
        <v>1118</v>
      </c>
      <c r="F435" s="222" t="s">
        <v>1119</v>
      </c>
      <c r="G435" s="223" t="s">
        <v>180</v>
      </c>
      <c r="H435" s="224">
        <v>6</v>
      </c>
      <c r="I435" s="225"/>
      <c r="J435" s="226">
        <f>ROUND(I435*H435,2)</f>
        <v>0</v>
      </c>
      <c r="K435" s="222" t="s">
        <v>156</v>
      </c>
      <c r="L435" s="45"/>
      <c r="M435" s="227" t="s">
        <v>19</v>
      </c>
      <c r="N435" s="228" t="s">
        <v>45</v>
      </c>
      <c r="O435" s="85"/>
      <c r="P435" s="229">
        <f>O435*H435</f>
        <v>0</v>
      </c>
      <c r="Q435" s="229">
        <v>0</v>
      </c>
      <c r="R435" s="229">
        <f>Q435*H435</f>
        <v>0</v>
      </c>
      <c r="S435" s="229">
        <v>0</v>
      </c>
      <c r="T435" s="230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1" t="s">
        <v>233</v>
      </c>
      <c r="AT435" s="231" t="s">
        <v>140</v>
      </c>
      <c r="AU435" s="231" t="s">
        <v>85</v>
      </c>
      <c r="AY435" s="18" t="s">
        <v>139</v>
      </c>
      <c r="BE435" s="232">
        <f>IF(N435="základní",J435,0)</f>
        <v>0</v>
      </c>
      <c r="BF435" s="232">
        <f>IF(N435="snížená",J435,0)</f>
        <v>0</v>
      </c>
      <c r="BG435" s="232">
        <f>IF(N435="zákl. přenesená",J435,0)</f>
        <v>0</v>
      </c>
      <c r="BH435" s="232">
        <f>IF(N435="sníž. přenesená",J435,0)</f>
        <v>0</v>
      </c>
      <c r="BI435" s="232">
        <f>IF(N435="nulová",J435,0)</f>
        <v>0</v>
      </c>
      <c r="BJ435" s="18" t="s">
        <v>82</v>
      </c>
      <c r="BK435" s="232">
        <f>ROUND(I435*H435,2)</f>
        <v>0</v>
      </c>
      <c r="BL435" s="18" t="s">
        <v>233</v>
      </c>
      <c r="BM435" s="231" t="s">
        <v>716</v>
      </c>
    </row>
    <row r="436" s="2" customFormat="1">
      <c r="A436" s="39"/>
      <c r="B436" s="40"/>
      <c r="C436" s="41"/>
      <c r="D436" s="233" t="s">
        <v>146</v>
      </c>
      <c r="E436" s="41"/>
      <c r="F436" s="234" t="s">
        <v>1120</v>
      </c>
      <c r="G436" s="41"/>
      <c r="H436" s="41"/>
      <c r="I436" s="137"/>
      <c r="J436" s="41"/>
      <c r="K436" s="41"/>
      <c r="L436" s="45"/>
      <c r="M436" s="235"/>
      <c r="N436" s="236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146</v>
      </c>
      <c r="AU436" s="18" t="s">
        <v>85</v>
      </c>
    </row>
    <row r="437" s="13" customFormat="1">
      <c r="A437" s="13"/>
      <c r="B437" s="237"/>
      <c r="C437" s="238"/>
      <c r="D437" s="233" t="s">
        <v>147</v>
      </c>
      <c r="E437" s="239" t="s">
        <v>19</v>
      </c>
      <c r="F437" s="240" t="s">
        <v>1216</v>
      </c>
      <c r="G437" s="238"/>
      <c r="H437" s="241">
        <v>6</v>
      </c>
      <c r="I437" s="242"/>
      <c r="J437" s="238"/>
      <c r="K437" s="238"/>
      <c r="L437" s="243"/>
      <c r="M437" s="244"/>
      <c r="N437" s="245"/>
      <c r="O437" s="245"/>
      <c r="P437" s="245"/>
      <c r="Q437" s="245"/>
      <c r="R437" s="245"/>
      <c r="S437" s="245"/>
      <c r="T437" s="24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7" t="s">
        <v>147</v>
      </c>
      <c r="AU437" s="247" t="s">
        <v>85</v>
      </c>
      <c r="AV437" s="13" t="s">
        <v>85</v>
      </c>
      <c r="AW437" s="13" t="s">
        <v>34</v>
      </c>
      <c r="AX437" s="13" t="s">
        <v>82</v>
      </c>
      <c r="AY437" s="247" t="s">
        <v>139</v>
      </c>
    </row>
    <row r="438" s="2" customFormat="1" ht="21.75" customHeight="1">
      <c r="A438" s="39"/>
      <c r="B438" s="40"/>
      <c r="C438" s="220" t="s">
        <v>740</v>
      </c>
      <c r="D438" s="220" t="s">
        <v>140</v>
      </c>
      <c r="E438" s="221" t="s">
        <v>702</v>
      </c>
      <c r="F438" s="222" t="s">
        <v>703</v>
      </c>
      <c r="G438" s="223" t="s">
        <v>180</v>
      </c>
      <c r="H438" s="224">
        <v>12</v>
      </c>
      <c r="I438" s="225"/>
      <c r="J438" s="226">
        <f>ROUND(I438*H438,2)</f>
        <v>0</v>
      </c>
      <c r="K438" s="222" t="s">
        <v>156</v>
      </c>
      <c r="L438" s="45"/>
      <c r="M438" s="227" t="s">
        <v>19</v>
      </c>
      <c r="N438" s="228" t="s">
        <v>45</v>
      </c>
      <c r="O438" s="85"/>
      <c r="P438" s="229">
        <f>O438*H438</f>
        <v>0</v>
      </c>
      <c r="Q438" s="229">
        <v>0.156</v>
      </c>
      <c r="R438" s="229">
        <f>Q438*H438</f>
        <v>1.8719999999999999</v>
      </c>
      <c r="S438" s="229">
        <v>0</v>
      </c>
      <c r="T438" s="230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1" t="s">
        <v>233</v>
      </c>
      <c r="AT438" s="231" t="s">
        <v>140</v>
      </c>
      <c r="AU438" s="231" t="s">
        <v>85</v>
      </c>
      <c r="AY438" s="18" t="s">
        <v>139</v>
      </c>
      <c r="BE438" s="232">
        <f>IF(N438="základní",J438,0)</f>
        <v>0</v>
      </c>
      <c r="BF438" s="232">
        <f>IF(N438="snížená",J438,0)</f>
        <v>0</v>
      </c>
      <c r="BG438" s="232">
        <f>IF(N438="zákl. přenesená",J438,0)</f>
        <v>0</v>
      </c>
      <c r="BH438" s="232">
        <f>IF(N438="sníž. přenesená",J438,0)</f>
        <v>0</v>
      </c>
      <c r="BI438" s="232">
        <f>IF(N438="nulová",J438,0)</f>
        <v>0</v>
      </c>
      <c r="BJ438" s="18" t="s">
        <v>82</v>
      </c>
      <c r="BK438" s="232">
        <f>ROUND(I438*H438,2)</f>
        <v>0</v>
      </c>
      <c r="BL438" s="18" t="s">
        <v>233</v>
      </c>
      <c r="BM438" s="231" t="s">
        <v>704</v>
      </c>
    </row>
    <row r="439" s="2" customFormat="1">
      <c r="A439" s="39"/>
      <c r="B439" s="40"/>
      <c r="C439" s="41"/>
      <c r="D439" s="233" t="s">
        <v>146</v>
      </c>
      <c r="E439" s="41"/>
      <c r="F439" s="234" t="s">
        <v>705</v>
      </c>
      <c r="G439" s="41"/>
      <c r="H439" s="41"/>
      <c r="I439" s="137"/>
      <c r="J439" s="41"/>
      <c r="K439" s="41"/>
      <c r="L439" s="45"/>
      <c r="M439" s="235"/>
      <c r="N439" s="236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146</v>
      </c>
      <c r="AU439" s="18" t="s">
        <v>85</v>
      </c>
    </row>
    <row r="440" s="2" customFormat="1">
      <c r="A440" s="39"/>
      <c r="B440" s="40"/>
      <c r="C440" s="41"/>
      <c r="D440" s="233" t="s">
        <v>183</v>
      </c>
      <c r="E440" s="41"/>
      <c r="F440" s="260" t="s">
        <v>706</v>
      </c>
      <c r="G440" s="41"/>
      <c r="H440" s="41"/>
      <c r="I440" s="137"/>
      <c r="J440" s="41"/>
      <c r="K440" s="41"/>
      <c r="L440" s="45"/>
      <c r="M440" s="235"/>
      <c r="N440" s="236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183</v>
      </c>
      <c r="AU440" s="18" t="s">
        <v>85</v>
      </c>
    </row>
    <row r="441" s="13" customFormat="1">
      <c r="A441" s="13"/>
      <c r="B441" s="237"/>
      <c r="C441" s="238"/>
      <c r="D441" s="233" t="s">
        <v>147</v>
      </c>
      <c r="E441" s="239" t="s">
        <v>19</v>
      </c>
      <c r="F441" s="240" t="s">
        <v>1217</v>
      </c>
      <c r="G441" s="238"/>
      <c r="H441" s="241">
        <v>12</v>
      </c>
      <c r="I441" s="242"/>
      <c r="J441" s="238"/>
      <c r="K441" s="238"/>
      <c r="L441" s="243"/>
      <c r="M441" s="244"/>
      <c r="N441" s="245"/>
      <c r="O441" s="245"/>
      <c r="P441" s="245"/>
      <c r="Q441" s="245"/>
      <c r="R441" s="245"/>
      <c r="S441" s="245"/>
      <c r="T441" s="24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7" t="s">
        <v>147</v>
      </c>
      <c r="AU441" s="247" t="s">
        <v>85</v>
      </c>
      <c r="AV441" s="13" t="s">
        <v>85</v>
      </c>
      <c r="AW441" s="13" t="s">
        <v>34</v>
      </c>
      <c r="AX441" s="13" t="s">
        <v>82</v>
      </c>
      <c r="AY441" s="247" t="s">
        <v>139</v>
      </c>
    </row>
    <row r="442" s="2" customFormat="1" ht="16.5" customHeight="1">
      <c r="A442" s="39"/>
      <c r="B442" s="40"/>
      <c r="C442" s="250" t="s">
        <v>745</v>
      </c>
      <c r="D442" s="250" t="s">
        <v>161</v>
      </c>
      <c r="E442" s="251" t="s">
        <v>709</v>
      </c>
      <c r="F442" s="252" t="s">
        <v>710</v>
      </c>
      <c r="G442" s="253" t="s">
        <v>180</v>
      </c>
      <c r="H442" s="254">
        <v>20</v>
      </c>
      <c r="I442" s="255"/>
      <c r="J442" s="256">
        <f>ROUND(I442*H442,2)</f>
        <v>0</v>
      </c>
      <c r="K442" s="252" t="s">
        <v>156</v>
      </c>
      <c r="L442" s="257"/>
      <c r="M442" s="258" t="s">
        <v>19</v>
      </c>
      <c r="N442" s="259" t="s">
        <v>45</v>
      </c>
      <c r="O442" s="85"/>
      <c r="P442" s="229">
        <f>O442*H442</f>
        <v>0</v>
      </c>
      <c r="Q442" s="229">
        <v>2.0000000000000002E-05</v>
      </c>
      <c r="R442" s="229">
        <f>Q442*H442</f>
        <v>0.00040000000000000002</v>
      </c>
      <c r="S442" s="229">
        <v>0</v>
      </c>
      <c r="T442" s="230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1" t="s">
        <v>284</v>
      </c>
      <c r="AT442" s="231" t="s">
        <v>161</v>
      </c>
      <c r="AU442" s="231" t="s">
        <v>85</v>
      </c>
      <c r="AY442" s="18" t="s">
        <v>139</v>
      </c>
      <c r="BE442" s="232">
        <f>IF(N442="základní",J442,0)</f>
        <v>0</v>
      </c>
      <c r="BF442" s="232">
        <f>IF(N442="snížená",J442,0)</f>
        <v>0</v>
      </c>
      <c r="BG442" s="232">
        <f>IF(N442="zákl. přenesená",J442,0)</f>
        <v>0</v>
      </c>
      <c r="BH442" s="232">
        <f>IF(N442="sníž. přenesená",J442,0)</f>
        <v>0</v>
      </c>
      <c r="BI442" s="232">
        <f>IF(N442="nulová",J442,0)</f>
        <v>0</v>
      </c>
      <c r="BJ442" s="18" t="s">
        <v>82</v>
      </c>
      <c r="BK442" s="232">
        <f>ROUND(I442*H442,2)</f>
        <v>0</v>
      </c>
      <c r="BL442" s="18" t="s">
        <v>284</v>
      </c>
      <c r="BM442" s="231" t="s">
        <v>711</v>
      </c>
    </row>
    <row r="443" s="2" customFormat="1">
      <c r="A443" s="39"/>
      <c r="B443" s="40"/>
      <c r="C443" s="41"/>
      <c r="D443" s="233" t="s">
        <v>146</v>
      </c>
      <c r="E443" s="41"/>
      <c r="F443" s="234" t="s">
        <v>710</v>
      </c>
      <c r="G443" s="41"/>
      <c r="H443" s="41"/>
      <c r="I443" s="137"/>
      <c r="J443" s="41"/>
      <c r="K443" s="41"/>
      <c r="L443" s="45"/>
      <c r="M443" s="235"/>
      <c r="N443" s="236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146</v>
      </c>
      <c r="AU443" s="18" t="s">
        <v>85</v>
      </c>
    </row>
    <row r="444" s="13" customFormat="1">
      <c r="A444" s="13"/>
      <c r="B444" s="237"/>
      <c r="C444" s="238"/>
      <c r="D444" s="233" t="s">
        <v>147</v>
      </c>
      <c r="E444" s="239" t="s">
        <v>19</v>
      </c>
      <c r="F444" s="240" t="s">
        <v>1218</v>
      </c>
      <c r="G444" s="238"/>
      <c r="H444" s="241">
        <v>20</v>
      </c>
      <c r="I444" s="242"/>
      <c r="J444" s="238"/>
      <c r="K444" s="238"/>
      <c r="L444" s="243"/>
      <c r="M444" s="244"/>
      <c r="N444" s="245"/>
      <c r="O444" s="245"/>
      <c r="P444" s="245"/>
      <c r="Q444" s="245"/>
      <c r="R444" s="245"/>
      <c r="S444" s="245"/>
      <c r="T444" s="24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7" t="s">
        <v>147</v>
      </c>
      <c r="AU444" s="247" t="s">
        <v>85</v>
      </c>
      <c r="AV444" s="13" t="s">
        <v>85</v>
      </c>
      <c r="AW444" s="13" t="s">
        <v>34</v>
      </c>
      <c r="AX444" s="13" t="s">
        <v>82</v>
      </c>
      <c r="AY444" s="247" t="s">
        <v>139</v>
      </c>
    </row>
    <row r="445" s="2" customFormat="1" ht="21.75" customHeight="1">
      <c r="A445" s="39"/>
      <c r="B445" s="40"/>
      <c r="C445" s="220" t="s">
        <v>750</v>
      </c>
      <c r="D445" s="220" t="s">
        <v>140</v>
      </c>
      <c r="E445" s="221" t="s">
        <v>1219</v>
      </c>
      <c r="F445" s="222" t="s">
        <v>1220</v>
      </c>
      <c r="G445" s="223" t="s">
        <v>1130</v>
      </c>
      <c r="H445" s="224">
        <v>2.448</v>
      </c>
      <c r="I445" s="225"/>
      <c r="J445" s="226">
        <f>ROUND(I445*H445,2)</f>
        <v>0</v>
      </c>
      <c r="K445" s="222" t="s">
        <v>156</v>
      </c>
      <c r="L445" s="45"/>
      <c r="M445" s="227" t="s">
        <v>19</v>
      </c>
      <c r="N445" s="228" t="s">
        <v>45</v>
      </c>
      <c r="O445" s="85"/>
      <c r="P445" s="229">
        <f>O445*H445</f>
        <v>0</v>
      </c>
      <c r="Q445" s="229">
        <v>0</v>
      </c>
      <c r="R445" s="229">
        <f>Q445*H445</f>
        <v>0</v>
      </c>
      <c r="S445" s="229">
        <v>0</v>
      </c>
      <c r="T445" s="230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1" t="s">
        <v>233</v>
      </c>
      <c r="AT445" s="231" t="s">
        <v>140</v>
      </c>
      <c r="AU445" s="231" t="s">
        <v>85</v>
      </c>
      <c r="AY445" s="18" t="s">
        <v>139</v>
      </c>
      <c r="BE445" s="232">
        <f>IF(N445="základní",J445,0)</f>
        <v>0</v>
      </c>
      <c r="BF445" s="232">
        <f>IF(N445="snížená",J445,0)</f>
        <v>0</v>
      </c>
      <c r="BG445" s="232">
        <f>IF(N445="zákl. přenesená",J445,0)</f>
        <v>0</v>
      </c>
      <c r="BH445" s="232">
        <f>IF(N445="sníž. přenesená",J445,0)</f>
        <v>0</v>
      </c>
      <c r="BI445" s="232">
        <f>IF(N445="nulová",J445,0)</f>
        <v>0</v>
      </c>
      <c r="BJ445" s="18" t="s">
        <v>82</v>
      </c>
      <c r="BK445" s="232">
        <f>ROUND(I445*H445,2)</f>
        <v>0</v>
      </c>
      <c r="BL445" s="18" t="s">
        <v>233</v>
      </c>
      <c r="BM445" s="231" t="s">
        <v>1124</v>
      </c>
    </row>
    <row r="446" s="2" customFormat="1">
      <c r="A446" s="39"/>
      <c r="B446" s="40"/>
      <c r="C446" s="41"/>
      <c r="D446" s="233" t="s">
        <v>146</v>
      </c>
      <c r="E446" s="41"/>
      <c r="F446" s="234" t="s">
        <v>1220</v>
      </c>
      <c r="G446" s="41"/>
      <c r="H446" s="41"/>
      <c r="I446" s="137"/>
      <c r="J446" s="41"/>
      <c r="K446" s="41"/>
      <c r="L446" s="45"/>
      <c r="M446" s="235"/>
      <c r="N446" s="236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146</v>
      </c>
      <c r="AU446" s="18" t="s">
        <v>85</v>
      </c>
    </row>
    <row r="447" s="13" customFormat="1">
      <c r="A447" s="13"/>
      <c r="B447" s="237"/>
      <c r="C447" s="238"/>
      <c r="D447" s="233" t="s">
        <v>147</v>
      </c>
      <c r="E447" s="239" t="s">
        <v>19</v>
      </c>
      <c r="F447" s="240" t="s">
        <v>1221</v>
      </c>
      <c r="G447" s="238"/>
      <c r="H447" s="241">
        <v>2.448</v>
      </c>
      <c r="I447" s="242"/>
      <c r="J447" s="238"/>
      <c r="K447" s="238"/>
      <c r="L447" s="243"/>
      <c r="M447" s="244"/>
      <c r="N447" s="245"/>
      <c r="O447" s="245"/>
      <c r="P447" s="245"/>
      <c r="Q447" s="245"/>
      <c r="R447" s="245"/>
      <c r="S447" s="245"/>
      <c r="T447" s="24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7" t="s">
        <v>147</v>
      </c>
      <c r="AU447" s="247" t="s">
        <v>85</v>
      </c>
      <c r="AV447" s="13" t="s">
        <v>85</v>
      </c>
      <c r="AW447" s="13" t="s">
        <v>34</v>
      </c>
      <c r="AX447" s="13" t="s">
        <v>82</v>
      </c>
      <c r="AY447" s="247" t="s">
        <v>139</v>
      </c>
    </row>
    <row r="448" s="2" customFormat="1" ht="21.75" customHeight="1">
      <c r="A448" s="39"/>
      <c r="B448" s="40"/>
      <c r="C448" s="220" t="s">
        <v>755</v>
      </c>
      <c r="D448" s="220" t="s">
        <v>140</v>
      </c>
      <c r="E448" s="221" t="s">
        <v>1128</v>
      </c>
      <c r="F448" s="222" t="s">
        <v>1129</v>
      </c>
      <c r="G448" s="223" t="s">
        <v>1130</v>
      </c>
      <c r="H448" s="224">
        <v>2.448</v>
      </c>
      <c r="I448" s="225"/>
      <c r="J448" s="226">
        <f>ROUND(I448*H448,2)</f>
        <v>0</v>
      </c>
      <c r="K448" s="222" t="s">
        <v>156</v>
      </c>
      <c r="L448" s="45"/>
      <c r="M448" s="227" t="s">
        <v>19</v>
      </c>
      <c r="N448" s="228" t="s">
        <v>45</v>
      </c>
      <c r="O448" s="85"/>
      <c r="P448" s="229">
        <f>O448*H448</f>
        <v>0</v>
      </c>
      <c r="Q448" s="229">
        <v>2.2563399999999998</v>
      </c>
      <c r="R448" s="229">
        <f>Q448*H448</f>
        <v>5.5235203199999994</v>
      </c>
      <c r="S448" s="229">
        <v>0</v>
      </c>
      <c r="T448" s="230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1" t="s">
        <v>233</v>
      </c>
      <c r="AT448" s="231" t="s">
        <v>140</v>
      </c>
      <c r="AU448" s="231" t="s">
        <v>85</v>
      </c>
      <c r="AY448" s="18" t="s">
        <v>139</v>
      </c>
      <c r="BE448" s="232">
        <f>IF(N448="základní",J448,0)</f>
        <v>0</v>
      </c>
      <c r="BF448" s="232">
        <f>IF(N448="snížená",J448,0)</f>
        <v>0</v>
      </c>
      <c r="BG448" s="232">
        <f>IF(N448="zákl. přenesená",J448,0)</f>
        <v>0</v>
      </c>
      <c r="BH448" s="232">
        <f>IF(N448="sníž. přenesená",J448,0)</f>
        <v>0</v>
      </c>
      <c r="BI448" s="232">
        <f>IF(N448="nulová",J448,0)</f>
        <v>0</v>
      </c>
      <c r="BJ448" s="18" t="s">
        <v>82</v>
      </c>
      <c r="BK448" s="232">
        <f>ROUND(I448*H448,2)</f>
        <v>0</v>
      </c>
      <c r="BL448" s="18" t="s">
        <v>233</v>
      </c>
      <c r="BM448" s="231" t="s">
        <v>1131</v>
      </c>
    </row>
    <row r="449" s="2" customFormat="1">
      <c r="A449" s="39"/>
      <c r="B449" s="40"/>
      <c r="C449" s="41"/>
      <c r="D449" s="233" t="s">
        <v>146</v>
      </c>
      <c r="E449" s="41"/>
      <c r="F449" s="234" t="s">
        <v>1132</v>
      </c>
      <c r="G449" s="41"/>
      <c r="H449" s="41"/>
      <c r="I449" s="137"/>
      <c r="J449" s="41"/>
      <c r="K449" s="41"/>
      <c r="L449" s="45"/>
      <c r="M449" s="235"/>
      <c r="N449" s="236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146</v>
      </c>
      <c r="AU449" s="18" t="s">
        <v>85</v>
      </c>
    </row>
    <row r="450" s="13" customFormat="1">
      <c r="A450" s="13"/>
      <c r="B450" s="237"/>
      <c r="C450" s="238"/>
      <c r="D450" s="233" t="s">
        <v>147</v>
      </c>
      <c r="E450" s="239" t="s">
        <v>19</v>
      </c>
      <c r="F450" s="240" t="s">
        <v>1222</v>
      </c>
      <c r="G450" s="238"/>
      <c r="H450" s="241">
        <v>2.448</v>
      </c>
      <c r="I450" s="242"/>
      <c r="J450" s="238"/>
      <c r="K450" s="238"/>
      <c r="L450" s="243"/>
      <c r="M450" s="244"/>
      <c r="N450" s="245"/>
      <c r="O450" s="245"/>
      <c r="P450" s="245"/>
      <c r="Q450" s="245"/>
      <c r="R450" s="245"/>
      <c r="S450" s="245"/>
      <c r="T450" s="24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7" t="s">
        <v>147</v>
      </c>
      <c r="AU450" s="247" t="s">
        <v>85</v>
      </c>
      <c r="AV450" s="13" t="s">
        <v>85</v>
      </c>
      <c r="AW450" s="13" t="s">
        <v>34</v>
      </c>
      <c r="AX450" s="13" t="s">
        <v>82</v>
      </c>
      <c r="AY450" s="247" t="s">
        <v>139</v>
      </c>
    </row>
    <row r="451" s="2" customFormat="1" ht="16.5" customHeight="1">
      <c r="A451" s="39"/>
      <c r="B451" s="40"/>
      <c r="C451" s="220" t="s">
        <v>760</v>
      </c>
      <c r="D451" s="220" t="s">
        <v>140</v>
      </c>
      <c r="E451" s="221" t="s">
        <v>1134</v>
      </c>
      <c r="F451" s="222" t="s">
        <v>1135</v>
      </c>
      <c r="G451" s="223" t="s">
        <v>722</v>
      </c>
      <c r="H451" s="224">
        <v>0.025000000000000001</v>
      </c>
      <c r="I451" s="225"/>
      <c r="J451" s="226">
        <f>ROUND(I451*H451,2)</f>
        <v>0</v>
      </c>
      <c r="K451" s="222" t="s">
        <v>156</v>
      </c>
      <c r="L451" s="45"/>
      <c r="M451" s="227" t="s">
        <v>19</v>
      </c>
      <c r="N451" s="228" t="s">
        <v>45</v>
      </c>
      <c r="O451" s="85"/>
      <c r="P451" s="229">
        <f>O451*H451</f>
        <v>0</v>
      </c>
      <c r="Q451" s="229">
        <v>1.0601700000000001</v>
      </c>
      <c r="R451" s="229">
        <f>Q451*H451</f>
        <v>0.026504250000000004</v>
      </c>
      <c r="S451" s="229">
        <v>0</v>
      </c>
      <c r="T451" s="230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1" t="s">
        <v>233</v>
      </c>
      <c r="AT451" s="231" t="s">
        <v>140</v>
      </c>
      <c r="AU451" s="231" t="s">
        <v>85</v>
      </c>
      <c r="AY451" s="18" t="s">
        <v>139</v>
      </c>
      <c r="BE451" s="232">
        <f>IF(N451="základní",J451,0)</f>
        <v>0</v>
      </c>
      <c r="BF451" s="232">
        <f>IF(N451="snížená",J451,0)</f>
        <v>0</v>
      </c>
      <c r="BG451" s="232">
        <f>IF(N451="zákl. přenesená",J451,0)</f>
        <v>0</v>
      </c>
      <c r="BH451" s="232">
        <f>IF(N451="sníž. přenesená",J451,0)</f>
        <v>0</v>
      </c>
      <c r="BI451" s="232">
        <f>IF(N451="nulová",J451,0)</f>
        <v>0</v>
      </c>
      <c r="BJ451" s="18" t="s">
        <v>82</v>
      </c>
      <c r="BK451" s="232">
        <f>ROUND(I451*H451,2)</f>
        <v>0</v>
      </c>
      <c r="BL451" s="18" t="s">
        <v>233</v>
      </c>
      <c r="BM451" s="231" t="s">
        <v>1136</v>
      </c>
    </row>
    <row r="452" s="2" customFormat="1">
      <c r="A452" s="39"/>
      <c r="B452" s="40"/>
      <c r="C452" s="41"/>
      <c r="D452" s="233" t="s">
        <v>146</v>
      </c>
      <c r="E452" s="41"/>
      <c r="F452" s="234" t="s">
        <v>1137</v>
      </c>
      <c r="G452" s="41"/>
      <c r="H452" s="41"/>
      <c r="I452" s="137"/>
      <c r="J452" s="41"/>
      <c r="K452" s="41"/>
      <c r="L452" s="45"/>
      <c r="M452" s="235"/>
      <c r="N452" s="236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146</v>
      </c>
      <c r="AU452" s="18" t="s">
        <v>85</v>
      </c>
    </row>
    <row r="453" s="13" customFormat="1">
      <c r="A453" s="13"/>
      <c r="B453" s="237"/>
      <c r="C453" s="238"/>
      <c r="D453" s="233" t="s">
        <v>147</v>
      </c>
      <c r="E453" s="239" t="s">
        <v>19</v>
      </c>
      <c r="F453" s="240" t="s">
        <v>1138</v>
      </c>
      <c r="G453" s="238"/>
      <c r="H453" s="241">
        <v>0.025000000000000001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7" t="s">
        <v>147</v>
      </c>
      <c r="AU453" s="247" t="s">
        <v>85</v>
      </c>
      <c r="AV453" s="13" t="s">
        <v>85</v>
      </c>
      <c r="AW453" s="13" t="s">
        <v>34</v>
      </c>
      <c r="AX453" s="13" t="s">
        <v>82</v>
      </c>
      <c r="AY453" s="247" t="s">
        <v>139</v>
      </c>
    </row>
    <row r="454" s="2" customFormat="1" ht="16.5" customHeight="1">
      <c r="A454" s="39"/>
      <c r="B454" s="40"/>
      <c r="C454" s="220" t="s">
        <v>767</v>
      </c>
      <c r="D454" s="220" t="s">
        <v>140</v>
      </c>
      <c r="E454" s="221" t="s">
        <v>720</v>
      </c>
      <c r="F454" s="222" t="s">
        <v>721</v>
      </c>
      <c r="G454" s="223" t="s">
        <v>722</v>
      </c>
      <c r="H454" s="224">
        <v>10.699999999999999</v>
      </c>
      <c r="I454" s="225"/>
      <c r="J454" s="226">
        <f>ROUND(I454*H454,2)</f>
        <v>0</v>
      </c>
      <c r="K454" s="222" t="s">
        <v>156</v>
      </c>
      <c r="L454" s="45"/>
      <c r="M454" s="227" t="s">
        <v>19</v>
      </c>
      <c r="N454" s="228" t="s">
        <v>45</v>
      </c>
      <c r="O454" s="85"/>
      <c r="P454" s="229">
        <f>O454*H454</f>
        <v>0</v>
      </c>
      <c r="Q454" s="229">
        <v>0</v>
      </c>
      <c r="R454" s="229">
        <f>Q454*H454</f>
        <v>0</v>
      </c>
      <c r="S454" s="229">
        <v>0</v>
      </c>
      <c r="T454" s="230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1" t="s">
        <v>233</v>
      </c>
      <c r="AT454" s="231" t="s">
        <v>140</v>
      </c>
      <c r="AU454" s="231" t="s">
        <v>85</v>
      </c>
      <c r="AY454" s="18" t="s">
        <v>139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18" t="s">
        <v>82</v>
      </c>
      <c r="BK454" s="232">
        <f>ROUND(I454*H454,2)</f>
        <v>0</v>
      </c>
      <c r="BL454" s="18" t="s">
        <v>233</v>
      </c>
      <c r="BM454" s="231" t="s">
        <v>723</v>
      </c>
    </row>
    <row r="455" s="2" customFormat="1">
      <c r="A455" s="39"/>
      <c r="B455" s="40"/>
      <c r="C455" s="41"/>
      <c r="D455" s="233" t="s">
        <v>146</v>
      </c>
      <c r="E455" s="41"/>
      <c r="F455" s="234" t="s">
        <v>724</v>
      </c>
      <c r="G455" s="41"/>
      <c r="H455" s="41"/>
      <c r="I455" s="137"/>
      <c r="J455" s="41"/>
      <c r="K455" s="41"/>
      <c r="L455" s="45"/>
      <c r="M455" s="235"/>
      <c r="N455" s="236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146</v>
      </c>
      <c r="AU455" s="18" t="s">
        <v>85</v>
      </c>
    </row>
    <row r="456" s="2" customFormat="1">
      <c r="A456" s="39"/>
      <c r="B456" s="40"/>
      <c r="C456" s="41"/>
      <c r="D456" s="233" t="s">
        <v>183</v>
      </c>
      <c r="E456" s="41"/>
      <c r="F456" s="260" t="s">
        <v>725</v>
      </c>
      <c r="G456" s="41"/>
      <c r="H456" s="41"/>
      <c r="I456" s="137"/>
      <c r="J456" s="41"/>
      <c r="K456" s="41"/>
      <c r="L456" s="45"/>
      <c r="M456" s="235"/>
      <c r="N456" s="236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183</v>
      </c>
      <c r="AU456" s="18" t="s">
        <v>85</v>
      </c>
    </row>
    <row r="457" s="13" customFormat="1">
      <c r="A457" s="13"/>
      <c r="B457" s="237"/>
      <c r="C457" s="238"/>
      <c r="D457" s="233" t="s">
        <v>147</v>
      </c>
      <c r="E457" s="239" t="s">
        <v>19</v>
      </c>
      <c r="F457" s="240" t="s">
        <v>1139</v>
      </c>
      <c r="G457" s="238"/>
      <c r="H457" s="241">
        <v>2.9380000000000002</v>
      </c>
      <c r="I457" s="242"/>
      <c r="J457" s="238"/>
      <c r="K457" s="238"/>
      <c r="L457" s="243"/>
      <c r="M457" s="244"/>
      <c r="N457" s="245"/>
      <c r="O457" s="245"/>
      <c r="P457" s="245"/>
      <c r="Q457" s="245"/>
      <c r="R457" s="245"/>
      <c r="S457" s="245"/>
      <c r="T457" s="246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7" t="s">
        <v>147</v>
      </c>
      <c r="AU457" s="247" t="s">
        <v>85</v>
      </c>
      <c r="AV457" s="13" t="s">
        <v>85</v>
      </c>
      <c r="AW457" s="13" t="s">
        <v>34</v>
      </c>
      <c r="AX457" s="13" t="s">
        <v>74</v>
      </c>
      <c r="AY457" s="247" t="s">
        <v>139</v>
      </c>
    </row>
    <row r="458" s="13" customFormat="1">
      <c r="A458" s="13"/>
      <c r="B458" s="237"/>
      <c r="C458" s="238"/>
      <c r="D458" s="233" t="s">
        <v>147</v>
      </c>
      <c r="E458" s="239" t="s">
        <v>19</v>
      </c>
      <c r="F458" s="240" t="s">
        <v>1223</v>
      </c>
      <c r="G458" s="238"/>
      <c r="H458" s="241">
        <v>2.3759999999999999</v>
      </c>
      <c r="I458" s="242"/>
      <c r="J458" s="238"/>
      <c r="K458" s="238"/>
      <c r="L458" s="243"/>
      <c r="M458" s="244"/>
      <c r="N458" s="245"/>
      <c r="O458" s="245"/>
      <c r="P458" s="245"/>
      <c r="Q458" s="245"/>
      <c r="R458" s="245"/>
      <c r="S458" s="245"/>
      <c r="T458" s="24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7" t="s">
        <v>147</v>
      </c>
      <c r="AU458" s="247" t="s">
        <v>85</v>
      </c>
      <c r="AV458" s="13" t="s">
        <v>85</v>
      </c>
      <c r="AW458" s="13" t="s">
        <v>34</v>
      </c>
      <c r="AX458" s="13" t="s">
        <v>74</v>
      </c>
      <c r="AY458" s="247" t="s">
        <v>139</v>
      </c>
    </row>
    <row r="459" s="13" customFormat="1">
      <c r="A459" s="13"/>
      <c r="B459" s="237"/>
      <c r="C459" s="238"/>
      <c r="D459" s="233" t="s">
        <v>147</v>
      </c>
      <c r="E459" s="239" t="s">
        <v>19</v>
      </c>
      <c r="F459" s="240" t="s">
        <v>1141</v>
      </c>
      <c r="G459" s="238"/>
      <c r="H459" s="241">
        <v>5.3860000000000001</v>
      </c>
      <c r="I459" s="242"/>
      <c r="J459" s="238"/>
      <c r="K459" s="238"/>
      <c r="L459" s="243"/>
      <c r="M459" s="244"/>
      <c r="N459" s="245"/>
      <c r="O459" s="245"/>
      <c r="P459" s="245"/>
      <c r="Q459" s="245"/>
      <c r="R459" s="245"/>
      <c r="S459" s="245"/>
      <c r="T459" s="24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7" t="s">
        <v>147</v>
      </c>
      <c r="AU459" s="247" t="s">
        <v>85</v>
      </c>
      <c r="AV459" s="13" t="s">
        <v>85</v>
      </c>
      <c r="AW459" s="13" t="s">
        <v>34</v>
      </c>
      <c r="AX459" s="13" t="s">
        <v>74</v>
      </c>
      <c r="AY459" s="247" t="s">
        <v>139</v>
      </c>
    </row>
    <row r="460" s="14" customFormat="1">
      <c r="A460" s="14"/>
      <c r="B460" s="261"/>
      <c r="C460" s="262"/>
      <c r="D460" s="233" t="s">
        <v>147</v>
      </c>
      <c r="E460" s="263" t="s">
        <v>19</v>
      </c>
      <c r="F460" s="264" t="s">
        <v>439</v>
      </c>
      <c r="G460" s="262"/>
      <c r="H460" s="265">
        <v>10.699999999999999</v>
      </c>
      <c r="I460" s="266"/>
      <c r="J460" s="262"/>
      <c r="K460" s="262"/>
      <c r="L460" s="267"/>
      <c r="M460" s="268"/>
      <c r="N460" s="269"/>
      <c r="O460" s="269"/>
      <c r="P460" s="269"/>
      <c r="Q460" s="269"/>
      <c r="R460" s="269"/>
      <c r="S460" s="269"/>
      <c r="T460" s="270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71" t="s">
        <v>147</v>
      </c>
      <c r="AU460" s="271" t="s">
        <v>85</v>
      </c>
      <c r="AV460" s="14" t="s">
        <v>167</v>
      </c>
      <c r="AW460" s="14" t="s">
        <v>34</v>
      </c>
      <c r="AX460" s="14" t="s">
        <v>82</v>
      </c>
      <c r="AY460" s="271" t="s">
        <v>139</v>
      </c>
    </row>
    <row r="461" s="2" customFormat="1" ht="21.75" customHeight="1">
      <c r="A461" s="39"/>
      <c r="B461" s="40"/>
      <c r="C461" s="220" t="s">
        <v>773</v>
      </c>
      <c r="D461" s="220" t="s">
        <v>140</v>
      </c>
      <c r="E461" s="221" t="s">
        <v>728</v>
      </c>
      <c r="F461" s="222" t="s">
        <v>729</v>
      </c>
      <c r="G461" s="223" t="s">
        <v>722</v>
      </c>
      <c r="H461" s="224">
        <v>10.699999999999999</v>
      </c>
      <c r="I461" s="225"/>
      <c r="J461" s="226">
        <f>ROUND(I461*H461,2)</f>
        <v>0</v>
      </c>
      <c r="K461" s="222" t="s">
        <v>156</v>
      </c>
      <c r="L461" s="45"/>
      <c r="M461" s="227" t="s">
        <v>19</v>
      </c>
      <c r="N461" s="228" t="s">
        <v>45</v>
      </c>
      <c r="O461" s="85"/>
      <c r="P461" s="229">
        <f>O461*H461</f>
        <v>0</v>
      </c>
      <c r="Q461" s="229">
        <v>0</v>
      </c>
      <c r="R461" s="229">
        <f>Q461*H461</f>
        <v>0</v>
      </c>
      <c r="S461" s="229">
        <v>0</v>
      </c>
      <c r="T461" s="230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1" t="s">
        <v>233</v>
      </c>
      <c r="AT461" s="231" t="s">
        <v>140</v>
      </c>
      <c r="AU461" s="231" t="s">
        <v>85</v>
      </c>
      <c r="AY461" s="18" t="s">
        <v>139</v>
      </c>
      <c r="BE461" s="232">
        <f>IF(N461="základní",J461,0)</f>
        <v>0</v>
      </c>
      <c r="BF461" s="232">
        <f>IF(N461="snížená",J461,0)</f>
        <v>0</v>
      </c>
      <c r="BG461" s="232">
        <f>IF(N461="zákl. přenesená",J461,0)</f>
        <v>0</v>
      </c>
      <c r="BH461" s="232">
        <f>IF(N461="sníž. přenesená",J461,0)</f>
        <v>0</v>
      </c>
      <c r="BI461" s="232">
        <f>IF(N461="nulová",J461,0)</f>
        <v>0</v>
      </c>
      <c r="BJ461" s="18" t="s">
        <v>82</v>
      </c>
      <c r="BK461" s="232">
        <f>ROUND(I461*H461,2)</f>
        <v>0</v>
      </c>
      <c r="BL461" s="18" t="s">
        <v>233</v>
      </c>
      <c r="BM461" s="231" t="s">
        <v>730</v>
      </c>
    </row>
    <row r="462" s="2" customFormat="1">
      <c r="A462" s="39"/>
      <c r="B462" s="40"/>
      <c r="C462" s="41"/>
      <c r="D462" s="233" t="s">
        <v>146</v>
      </c>
      <c r="E462" s="41"/>
      <c r="F462" s="234" t="s">
        <v>731</v>
      </c>
      <c r="G462" s="41"/>
      <c r="H462" s="41"/>
      <c r="I462" s="137"/>
      <c r="J462" s="41"/>
      <c r="K462" s="41"/>
      <c r="L462" s="45"/>
      <c r="M462" s="235"/>
      <c r="N462" s="236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146</v>
      </c>
      <c r="AU462" s="18" t="s">
        <v>85</v>
      </c>
    </row>
    <row r="463" s="2" customFormat="1">
      <c r="A463" s="39"/>
      <c r="B463" s="40"/>
      <c r="C463" s="41"/>
      <c r="D463" s="233" t="s">
        <v>183</v>
      </c>
      <c r="E463" s="41"/>
      <c r="F463" s="260" t="s">
        <v>725</v>
      </c>
      <c r="G463" s="41"/>
      <c r="H463" s="41"/>
      <c r="I463" s="137"/>
      <c r="J463" s="41"/>
      <c r="K463" s="41"/>
      <c r="L463" s="45"/>
      <c r="M463" s="235"/>
      <c r="N463" s="236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183</v>
      </c>
      <c r="AU463" s="18" t="s">
        <v>85</v>
      </c>
    </row>
    <row r="464" s="13" customFormat="1">
      <c r="A464" s="13"/>
      <c r="B464" s="237"/>
      <c r="C464" s="238"/>
      <c r="D464" s="233" t="s">
        <v>147</v>
      </c>
      <c r="E464" s="239" t="s">
        <v>19</v>
      </c>
      <c r="F464" s="240" t="s">
        <v>1139</v>
      </c>
      <c r="G464" s="238"/>
      <c r="H464" s="241">
        <v>2.9380000000000002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7" t="s">
        <v>147</v>
      </c>
      <c r="AU464" s="247" t="s">
        <v>85</v>
      </c>
      <c r="AV464" s="13" t="s">
        <v>85</v>
      </c>
      <c r="AW464" s="13" t="s">
        <v>34</v>
      </c>
      <c r="AX464" s="13" t="s">
        <v>74</v>
      </c>
      <c r="AY464" s="247" t="s">
        <v>139</v>
      </c>
    </row>
    <row r="465" s="13" customFormat="1">
      <c r="A465" s="13"/>
      <c r="B465" s="237"/>
      <c r="C465" s="238"/>
      <c r="D465" s="233" t="s">
        <v>147</v>
      </c>
      <c r="E465" s="239" t="s">
        <v>19</v>
      </c>
      <c r="F465" s="240" t="s">
        <v>1223</v>
      </c>
      <c r="G465" s="238"/>
      <c r="H465" s="241">
        <v>2.3759999999999999</v>
      </c>
      <c r="I465" s="242"/>
      <c r="J465" s="238"/>
      <c r="K465" s="238"/>
      <c r="L465" s="243"/>
      <c r="M465" s="244"/>
      <c r="N465" s="245"/>
      <c r="O465" s="245"/>
      <c r="P465" s="245"/>
      <c r="Q465" s="245"/>
      <c r="R465" s="245"/>
      <c r="S465" s="245"/>
      <c r="T465" s="24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7" t="s">
        <v>147</v>
      </c>
      <c r="AU465" s="247" t="s">
        <v>85</v>
      </c>
      <c r="AV465" s="13" t="s">
        <v>85</v>
      </c>
      <c r="AW465" s="13" t="s">
        <v>34</v>
      </c>
      <c r="AX465" s="13" t="s">
        <v>74</v>
      </c>
      <c r="AY465" s="247" t="s">
        <v>139</v>
      </c>
    </row>
    <row r="466" s="13" customFormat="1">
      <c r="A466" s="13"/>
      <c r="B466" s="237"/>
      <c r="C466" s="238"/>
      <c r="D466" s="233" t="s">
        <v>147</v>
      </c>
      <c r="E466" s="239" t="s">
        <v>19</v>
      </c>
      <c r="F466" s="240" t="s">
        <v>1141</v>
      </c>
      <c r="G466" s="238"/>
      <c r="H466" s="241">
        <v>5.3860000000000001</v>
      </c>
      <c r="I466" s="242"/>
      <c r="J466" s="238"/>
      <c r="K466" s="238"/>
      <c r="L466" s="243"/>
      <c r="M466" s="244"/>
      <c r="N466" s="245"/>
      <c r="O466" s="245"/>
      <c r="P466" s="245"/>
      <c r="Q466" s="245"/>
      <c r="R466" s="245"/>
      <c r="S466" s="245"/>
      <c r="T466" s="24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7" t="s">
        <v>147</v>
      </c>
      <c r="AU466" s="247" t="s">
        <v>85</v>
      </c>
      <c r="AV466" s="13" t="s">
        <v>85</v>
      </c>
      <c r="AW466" s="13" t="s">
        <v>34</v>
      </c>
      <c r="AX466" s="13" t="s">
        <v>74</v>
      </c>
      <c r="AY466" s="247" t="s">
        <v>139</v>
      </c>
    </row>
    <row r="467" s="14" customFormat="1">
      <c r="A467" s="14"/>
      <c r="B467" s="261"/>
      <c r="C467" s="262"/>
      <c r="D467" s="233" t="s">
        <v>147</v>
      </c>
      <c r="E467" s="263" t="s">
        <v>19</v>
      </c>
      <c r="F467" s="264" t="s">
        <v>439</v>
      </c>
      <c r="G467" s="262"/>
      <c r="H467" s="265">
        <v>10.699999999999999</v>
      </c>
      <c r="I467" s="266"/>
      <c r="J467" s="262"/>
      <c r="K467" s="262"/>
      <c r="L467" s="267"/>
      <c r="M467" s="268"/>
      <c r="N467" s="269"/>
      <c r="O467" s="269"/>
      <c r="P467" s="269"/>
      <c r="Q467" s="269"/>
      <c r="R467" s="269"/>
      <c r="S467" s="269"/>
      <c r="T467" s="270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71" t="s">
        <v>147</v>
      </c>
      <c r="AU467" s="271" t="s">
        <v>85</v>
      </c>
      <c r="AV467" s="14" t="s">
        <v>167</v>
      </c>
      <c r="AW467" s="14" t="s">
        <v>34</v>
      </c>
      <c r="AX467" s="14" t="s">
        <v>82</v>
      </c>
      <c r="AY467" s="271" t="s">
        <v>139</v>
      </c>
    </row>
    <row r="468" s="2" customFormat="1" ht="16.5" customHeight="1">
      <c r="A468" s="39"/>
      <c r="B468" s="40"/>
      <c r="C468" s="220" t="s">
        <v>779</v>
      </c>
      <c r="D468" s="220" t="s">
        <v>140</v>
      </c>
      <c r="E468" s="221" t="s">
        <v>733</v>
      </c>
      <c r="F468" s="222" t="s">
        <v>734</v>
      </c>
      <c r="G468" s="223" t="s">
        <v>143</v>
      </c>
      <c r="H468" s="224">
        <v>24</v>
      </c>
      <c r="I468" s="225"/>
      <c r="J468" s="226">
        <f>ROUND(I468*H468,2)</f>
        <v>0</v>
      </c>
      <c r="K468" s="222" t="s">
        <v>156</v>
      </c>
      <c r="L468" s="45"/>
      <c r="M468" s="227" t="s">
        <v>19</v>
      </c>
      <c r="N468" s="228" t="s">
        <v>45</v>
      </c>
      <c r="O468" s="85"/>
      <c r="P468" s="229">
        <f>O468*H468</f>
        <v>0</v>
      </c>
      <c r="Q468" s="229">
        <v>0</v>
      </c>
      <c r="R468" s="229">
        <f>Q468*H468</f>
        <v>0</v>
      </c>
      <c r="S468" s="229">
        <v>0</v>
      </c>
      <c r="T468" s="230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1" t="s">
        <v>233</v>
      </c>
      <c r="AT468" s="231" t="s">
        <v>140</v>
      </c>
      <c r="AU468" s="231" t="s">
        <v>85</v>
      </c>
      <c r="AY468" s="18" t="s">
        <v>139</v>
      </c>
      <c r="BE468" s="232">
        <f>IF(N468="základní",J468,0)</f>
        <v>0</v>
      </c>
      <c r="BF468" s="232">
        <f>IF(N468="snížená",J468,0)</f>
        <v>0</v>
      </c>
      <c r="BG468" s="232">
        <f>IF(N468="zákl. přenesená",J468,0)</f>
        <v>0</v>
      </c>
      <c r="BH468" s="232">
        <f>IF(N468="sníž. přenesená",J468,0)</f>
        <v>0</v>
      </c>
      <c r="BI468" s="232">
        <f>IF(N468="nulová",J468,0)</f>
        <v>0</v>
      </c>
      <c r="BJ468" s="18" t="s">
        <v>82</v>
      </c>
      <c r="BK468" s="232">
        <f>ROUND(I468*H468,2)</f>
        <v>0</v>
      </c>
      <c r="BL468" s="18" t="s">
        <v>233</v>
      </c>
      <c r="BM468" s="231" t="s">
        <v>735</v>
      </c>
    </row>
    <row r="469" s="2" customFormat="1">
      <c r="A469" s="39"/>
      <c r="B469" s="40"/>
      <c r="C469" s="41"/>
      <c r="D469" s="233" t="s">
        <v>146</v>
      </c>
      <c r="E469" s="41"/>
      <c r="F469" s="234" t="s">
        <v>736</v>
      </c>
      <c r="G469" s="41"/>
      <c r="H469" s="41"/>
      <c r="I469" s="137"/>
      <c r="J469" s="41"/>
      <c r="K469" s="41"/>
      <c r="L469" s="45"/>
      <c r="M469" s="235"/>
      <c r="N469" s="236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146</v>
      </c>
      <c r="AU469" s="18" t="s">
        <v>85</v>
      </c>
    </row>
    <row r="470" s="2" customFormat="1">
      <c r="A470" s="39"/>
      <c r="B470" s="40"/>
      <c r="C470" s="41"/>
      <c r="D470" s="233" t="s">
        <v>183</v>
      </c>
      <c r="E470" s="41"/>
      <c r="F470" s="260" t="s">
        <v>737</v>
      </c>
      <c r="G470" s="41"/>
      <c r="H470" s="41"/>
      <c r="I470" s="137"/>
      <c r="J470" s="41"/>
      <c r="K470" s="41"/>
      <c r="L470" s="45"/>
      <c r="M470" s="235"/>
      <c r="N470" s="236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183</v>
      </c>
      <c r="AU470" s="18" t="s">
        <v>85</v>
      </c>
    </row>
    <row r="471" s="13" customFormat="1">
      <c r="A471" s="13"/>
      <c r="B471" s="237"/>
      <c r="C471" s="238"/>
      <c r="D471" s="233" t="s">
        <v>147</v>
      </c>
      <c r="E471" s="239" t="s">
        <v>19</v>
      </c>
      <c r="F471" s="240" t="s">
        <v>1224</v>
      </c>
      <c r="G471" s="238"/>
      <c r="H471" s="241">
        <v>24</v>
      </c>
      <c r="I471" s="242"/>
      <c r="J471" s="238"/>
      <c r="K471" s="238"/>
      <c r="L471" s="243"/>
      <c r="M471" s="244"/>
      <c r="N471" s="245"/>
      <c r="O471" s="245"/>
      <c r="P471" s="245"/>
      <c r="Q471" s="245"/>
      <c r="R471" s="245"/>
      <c r="S471" s="245"/>
      <c r="T471" s="246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7" t="s">
        <v>147</v>
      </c>
      <c r="AU471" s="247" t="s">
        <v>85</v>
      </c>
      <c r="AV471" s="13" t="s">
        <v>85</v>
      </c>
      <c r="AW471" s="13" t="s">
        <v>34</v>
      </c>
      <c r="AX471" s="13" t="s">
        <v>82</v>
      </c>
      <c r="AY471" s="247" t="s">
        <v>139</v>
      </c>
    </row>
    <row r="472" s="2" customFormat="1" ht="21.75" customHeight="1">
      <c r="A472" s="39"/>
      <c r="B472" s="40"/>
      <c r="C472" s="220" t="s">
        <v>785</v>
      </c>
      <c r="D472" s="220" t="s">
        <v>140</v>
      </c>
      <c r="E472" s="221" t="s">
        <v>741</v>
      </c>
      <c r="F472" s="222" t="s">
        <v>742</v>
      </c>
      <c r="G472" s="223" t="s">
        <v>143</v>
      </c>
      <c r="H472" s="224">
        <v>24</v>
      </c>
      <c r="I472" s="225"/>
      <c r="J472" s="226">
        <f>ROUND(I472*H472,2)</f>
        <v>0</v>
      </c>
      <c r="K472" s="222" t="s">
        <v>156</v>
      </c>
      <c r="L472" s="45"/>
      <c r="M472" s="227" t="s">
        <v>19</v>
      </c>
      <c r="N472" s="228" t="s">
        <v>45</v>
      </c>
      <c r="O472" s="85"/>
      <c r="P472" s="229">
        <f>O472*H472</f>
        <v>0</v>
      </c>
      <c r="Q472" s="229">
        <v>0.1012</v>
      </c>
      <c r="R472" s="229">
        <f>Q472*H472</f>
        <v>2.4287999999999998</v>
      </c>
      <c r="S472" s="229">
        <v>0</v>
      </c>
      <c r="T472" s="230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1" t="s">
        <v>233</v>
      </c>
      <c r="AT472" s="231" t="s">
        <v>140</v>
      </c>
      <c r="AU472" s="231" t="s">
        <v>85</v>
      </c>
      <c r="AY472" s="18" t="s">
        <v>139</v>
      </c>
      <c r="BE472" s="232">
        <f>IF(N472="základní",J472,0)</f>
        <v>0</v>
      </c>
      <c r="BF472" s="232">
        <f>IF(N472="snížená",J472,0)</f>
        <v>0</v>
      </c>
      <c r="BG472" s="232">
        <f>IF(N472="zákl. přenesená",J472,0)</f>
        <v>0</v>
      </c>
      <c r="BH472" s="232">
        <f>IF(N472="sníž. přenesená",J472,0)</f>
        <v>0</v>
      </c>
      <c r="BI472" s="232">
        <f>IF(N472="nulová",J472,0)</f>
        <v>0</v>
      </c>
      <c r="BJ472" s="18" t="s">
        <v>82</v>
      </c>
      <c r="BK472" s="232">
        <f>ROUND(I472*H472,2)</f>
        <v>0</v>
      </c>
      <c r="BL472" s="18" t="s">
        <v>233</v>
      </c>
      <c r="BM472" s="231" t="s">
        <v>743</v>
      </c>
    </row>
    <row r="473" s="2" customFormat="1">
      <c r="A473" s="39"/>
      <c r="B473" s="40"/>
      <c r="C473" s="41"/>
      <c r="D473" s="233" t="s">
        <v>146</v>
      </c>
      <c r="E473" s="41"/>
      <c r="F473" s="234" t="s">
        <v>744</v>
      </c>
      <c r="G473" s="41"/>
      <c r="H473" s="41"/>
      <c r="I473" s="137"/>
      <c r="J473" s="41"/>
      <c r="K473" s="41"/>
      <c r="L473" s="45"/>
      <c r="M473" s="235"/>
      <c r="N473" s="236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146</v>
      </c>
      <c r="AU473" s="18" t="s">
        <v>85</v>
      </c>
    </row>
    <row r="474" s="2" customFormat="1">
      <c r="A474" s="39"/>
      <c r="B474" s="40"/>
      <c r="C474" s="41"/>
      <c r="D474" s="233" t="s">
        <v>183</v>
      </c>
      <c r="E474" s="41"/>
      <c r="F474" s="260" t="s">
        <v>662</v>
      </c>
      <c r="G474" s="41"/>
      <c r="H474" s="41"/>
      <c r="I474" s="137"/>
      <c r="J474" s="41"/>
      <c r="K474" s="41"/>
      <c r="L474" s="45"/>
      <c r="M474" s="235"/>
      <c r="N474" s="236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183</v>
      </c>
      <c r="AU474" s="18" t="s">
        <v>85</v>
      </c>
    </row>
    <row r="475" s="13" customFormat="1">
      <c r="A475" s="13"/>
      <c r="B475" s="237"/>
      <c r="C475" s="238"/>
      <c r="D475" s="233" t="s">
        <v>147</v>
      </c>
      <c r="E475" s="239" t="s">
        <v>19</v>
      </c>
      <c r="F475" s="240" t="s">
        <v>1225</v>
      </c>
      <c r="G475" s="238"/>
      <c r="H475" s="241">
        <v>24</v>
      </c>
      <c r="I475" s="242"/>
      <c r="J475" s="238"/>
      <c r="K475" s="238"/>
      <c r="L475" s="243"/>
      <c r="M475" s="244"/>
      <c r="N475" s="245"/>
      <c r="O475" s="245"/>
      <c r="P475" s="245"/>
      <c r="Q475" s="245"/>
      <c r="R475" s="245"/>
      <c r="S475" s="245"/>
      <c r="T475" s="246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7" t="s">
        <v>147</v>
      </c>
      <c r="AU475" s="247" t="s">
        <v>85</v>
      </c>
      <c r="AV475" s="13" t="s">
        <v>85</v>
      </c>
      <c r="AW475" s="13" t="s">
        <v>34</v>
      </c>
      <c r="AX475" s="13" t="s">
        <v>82</v>
      </c>
      <c r="AY475" s="247" t="s">
        <v>139</v>
      </c>
    </row>
    <row r="476" s="2" customFormat="1" ht="16.5" customHeight="1">
      <c r="A476" s="39"/>
      <c r="B476" s="40"/>
      <c r="C476" s="250" t="s">
        <v>790</v>
      </c>
      <c r="D476" s="250" t="s">
        <v>161</v>
      </c>
      <c r="E476" s="251" t="s">
        <v>746</v>
      </c>
      <c r="F476" s="252" t="s">
        <v>747</v>
      </c>
      <c r="G476" s="253" t="s">
        <v>722</v>
      </c>
      <c r="H476" s="254">
        <v>3.2400000000000002</v>
      </c>
      <c r="I476" s="255"/>
      <c r="J476" s="256">
        <f>ROUND(I476*H476,2)</f>
        <v>0</v>
      </c>
      <c r="K476" s="252" t="s">
        <v>156</v>
      </c>
      <c r="L476" s="257"/>
      <c r="M476" s="258" t="s">
        <v>19</v>
      </c>
      <c r="N476" s="259" t="s">
        <v>45</v>
      </c>
      <c r="O476" s="85"/>
      <c r="P476" s="229">
        <f>O476*H476</f>
        <v>0</v>
      </c>
      <c r="Q476" s="229">
        <v>1</v>
      </c>
      <c r="R476" s="229">
        <f>Q476*H476</f>
        <v>3.2400000000000002</v>
      </c>
      <c r="S476" s="229">
        <v>0</v>
      </c>
      <c r="T476" s="230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1" t="s">
        <v>347</v>
      </c>
      <c r="AT476" s="231" t="s">
        <v>161</v>
      </c>
      <c r="AU476" s="231" t="s">
        <v>85</v>
      </c>
      <c r="AY476" s="18" t="s">
        <v>139</v>
      </c>
      <c r="BE476" s="232">
        <f>IF(N476="základní",J476,0)</f>
        <v>0</v>
      </c>
      <c r="BF476" s="232">
        <f>IF(N476="snížená",J476,0)</f>
        <v>0</v>
      </c>
      <c r="BG476" s="232">
        <f>IF(N476="zákl. přenesená",J476,0)</f>
        <v>0</v>
      </c>
      <c r="BH476" s="232">
        <f>IF(N476="sníž. přenesená",J476,0)</f>
        <v>0</v>
      </c>
      <c r="BI476" s="232">
        <f>IF(N476="nulová",J476,0)</f>
        <v>0</v>
      </c>
      <c r="BJ476" s="18" t="s">
        <v>82</v>
      </c>
      <c r="BK476" s="232">
        <f>ROUND(I476*H476,2)</f>
        <v>0</v>
      </c>
      <c r="BL476" s="18" t="s">
        <v>233</v>
      </c>
      <c r="BM476" s="231" t="s">
        <v>748</v>
      </c>
    </row>
    <row r="477" s="2" customFormat="1">
      <c r="A477" s="39"/>
      <c r="B477" s="40"/>
      <c r="C477" s="41"/>
      <c r="D477" s="233" t="s">
        <v>146</v>
      </c>
      <c r="E477" s="41"/>
      <c r="F477" s="234" t="s">
        <v>747</v>
      </c>
      <c r="G477" s="41"/>
      <c r="H477" s="41"/>
      <c r="I477" s="137"/>
      <c r="J477" s="41"/>
      <c r="K477" s="41"/>
      <c r="L477" s="45"/>
      <c r="M477" s="235"/>
      <c r="N477" s="236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146</v>
      </c>
      <c r="AU477" s="18" t="s">
        <v>85</v>
      </c>
    </row>
    <row r="478" s="13" customFormat="1">
      <c r="A478" s="13"/>
      <c r="B478" s="237"/>
      <c r="C478" s="238"/>
      <c r="D478" s="233" t="s">
        <v>147</v>
      </c>
      <c r="E478" s="239" t="s">
        <v>19</v>
      </c>
      <c r="F478" s="240" t="s">
        <v>1226</v>
      </c>
      <c r="G478" s="238"/>
      <c r="H478" s="241">
        <v>3.2400000000000002</v>
      </c>
      <c r="I478" s="242"/>
      <c r="J478" s="238"/>
      <c r="K478" s="238"/>
      <c r="L478" s="243"/>
      <c r="M478" s="244"/>
      <c r="N478" s="245"/>
      <c r="O478" s="245"/>
      <c r="P478" s="245"/>
      <c r="Q478" s="245"/>
      <c r="R478" s="245"/>
      <c r="S478" s="245"/>
      <c r="T478" s="24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7" t="s">
        <v>147</v>
      </c>
      <c r="AU478" s="247" t="s">
        <v>85</v>
      </c>
      <c r="AV478" s="13" t="s">
        <v>85</v>
      </c>
      <c r="AW478" s="13" t="s">
        <v>34</v>
      </c>
      <c r="AX478" s="13" t="s">
        <v>82</v>
      </c>
      <c r="AY478" s="247" t="s">
        <v>139</v>
      </c>
    </row>
    <row r="479" s="2" customFormat="1" ht="21.75" customHeight="1">
      <c r="A479" s="39"/>
      <c r="B479" s="40"/>
      <c r="C479" s="220" t="s">
        <v>795</v>
      </c>
      <c r="D479" s="220" t="s">
        <v>140</v>
      </c>
      <c r="E479" s="221" t="s">
        <v>761</v>
      </c>
      <c r="F479" s="222" t="s">
        <v>762</v>
      </c>
      <c r="G479" s="223" t="s">
        <v>143</v>
      </c>
      <c r="H479" s="224">
        <v>24</v>
      </c>
      <c r="I479" s="225"/>
      <c r="J479" s="226">
        <f>ROUND(I479*H479,2)</f>
        <v>0</v>
      </c>
      <c r="K479" s="222" t="s">
        <v>156</v>
      </c>
      <c r="L479" s="45"/>
      <c r="M479" s="227" t="s">
        <v>19</v>
      </c>
      <c r="N479" s="228" t="s">
        <v>45</v>
      </c>
      <c r="O479" s="85"/>
      <c r="P479" s="229">
        <f>O479*H479</f>
        <v>0</v>
      </c>
      <c r="Q479" s="229">
        <v>0.30360999999999999</v>
      </c>
      <c r="R479" s="229">
        <f>Q479*H479</f>
        <v>7.2866400000000002</v>
      </c>
      <c r="S479" s="229">
        <v>0</v>
      </c>
      <c r="T479" s="230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1" t="s">
        <v>233</v>
      </c>
      <c r="AT479" s="231" t="s">
        <v>140</v>
      </c>
      <c r="AU479" s="231" t="s">
        <v>85</v>
      </c>
      <c r="AY479" s="18" t="s">
        <v>139</v>
      </c>
      <c r="BE479" s="232">
        <f>IF(N479="základní",J479,0)</f>
        <v>0</v>
      </c>
      <c r="BF479" s="232">
        <f>IF(N479="snížená",J479,0)</f>
        <v>0</v>
      </c>
      <c r="BG479" s="232">
        <f>IF(N479="zákl. přenesená",J479,0)</f>
        <v>0</v>
      </c>
      <c r="BH479" s="232">
        <f>IF(N479="sníž. přenesená",J479,0)</f>
        <v>0</v>
      </c>
      <c r="BI479" s="232">
        <f>IF(N479="nulová",J479,0)</f>
        <v>0</v>
      </c>
      <c r="BJ479" s="18" t="s">
        <v>82</v>
      </c>
      <c r="BK479" s="232">
        <f>ROUND(I479*H479,2)</f>
        <v>0</v>
      </c>
      <c r="BL479" s="18" t="s">
        <v>233</v>
      </c>
      <c r="BM479" s="231" t="s">
        <v>763</v>
      </c>
    </row>
    <row r="480" s="2" customFormat="1">
      <c r="A480" s="39"/>
      <c r="B480" s="40"/>
      <c r="C480" s="41"/>
      <c r="D480" s="233" t="s">
        <v>146</v>
      </c>
      <c r="E480" s="41"/>
      <c r="F480" s="234" t="s">
        <v>764</v>
      </c>
      <c r="G480" s="41"/>
      <c r="H480" s="41"/>
      <c r="I480" s="137"/>
      <c r="J480" s="41"/>
      <c r="K480" s="41"/>
      <c r="L480" s="45"/>
      <c r="M480" s="235"/>
      <c r="N480" s="236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146</v>
      </c>
      <c r="AU480" s="18" t="s">
        <v>85</v>
      </c>
    </row>
    <row r="481" s="2" customFormat="1">
      <c r="A481" s="39"/>
      <c r="B481" s="40"/>
      <c r="C481" s="41"/>
      <c r="D481" s="233" t="s">
        <v>183</v>
      </c>
      <c r="E481" s="41"/>
      <c r="F481" s="260" t="s">
        <v>662</v>
      </c>
      <c r="G481" s="41"/>
      <c r="H481" s="41"/>
      <c r="I481" s="137"/>
      <c r="J481" s="41"/>
      <c r="K481" s="41"/>
      <c r="L481" s="45"/>
      <c r="M481" s="235"/>
      <c r="N481" s="236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183</v>
      </c>
      <c r="AU481" s="18" t="s">
        <v>85</v>
      </c>
    </row>
    <row r="482" s="13" customFormat="1">
      <c r="A482" s="13"/>
      <c r="B482" s="237"/>
      <c r="C482" s="238"/>
      <c r="D482" s="233" t="s">
        <v>147</v>
      </c>
      <c r="E482" s="239" t="s">
        <v>19</v>
      </c>
      <c r="F482" s="240" t="s">
        <v>1227</v>
      </c>
      <c r="G482" s="238"/>
      <c r="H482" s="241">
        <v>24</v>
      </c>
      <c r="I482" s="242"/>
      <c r="J482" s="238"/>
      <c r="K482" s="238"/>
      <c r="L482" s="243"/>
      <c r="M482" s="244"/>
      <c r="N482" s="245"/>
      <c r="O482" s="245"/>
      <c r="P482" s="245"/>
      <c r="Q482" s="245"/>
      <c r="R482" s="245"/>
      <c r="S482" s="245"/>
      <c r="T482" s="24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7" t="s">
        <v>147</v>
      </c>
      <c r="AU482" s="247" t="s">
        <v>85</v>
      </c>
      <c r="AV482" s="13" t="s">
        <v>85</v>
      </c>
      <c r="AW482" s="13" t="s">
        <v>34</v>
      </c>
      <c r="AX482" s="13" t="s">
        <v>82</v>
      </c>
      <c r="AY482" s="247" t="s">
        <v>139</v>
      </c>
    </row>
    <row r="483" s="2" customFormat="1" ht="16.5" customHeight="1">
      <c r="A483" s="39"/>
      <c r="B483" s="40"/>
      <c r="C483" s="250" t="s">
        <v>801</v>
      </c>
      <c r="D483" s="250" t="s">
        <v>161</v>
      </c>
      <c r="E483" s="251" t="s">
        <v>768</v>
      </c>
      <c r="F483" s="252" t="s">
        <v>769</v>
      </c>
      <c r="G483" s="253" t="s">
        <v>722</v>
      </c>
      <c r="H483" s="254">
        <v>9.7200000000000006</v>
      </c>
      <c r="I483" s="255"/>
      <c r="J483" s="256">
        <f>ROUND(I483*H483,2)</f>
        <v>0</v>
      </c>
      <c r="K483" s="252" t="s">
        <v>156</v>
      </c>
      <c r="L483" s="257"/>
      <c r="M483" s="258" t="s">
        <v>19</v>
      </c>
      <c r="N483" s="259" t="s">
        <v>45</v>
      </c>
      <c r="O483" s="85"/>
      <c r="P483" s="229">
        <f>O483*H483</f>
        <v>0</v>
      </c>
      <c r="Q483" s="229">
        <v>1</v>
      </c>
      <c r="R483" s="229">
        <f>Q483*H483</f>
        <v>9.7200000000000006</v>
      </c>
      <c r="S483" s="229">
        <v>0</v>
      </c>
      <c r="T483" s="230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1" t="s">
        <v>347</v>
      </c>
      <c r="AT483" s="231" t="s">
        <v>161</v>
      </c>
      <c r="AU483" s="231" t="s">
        <v>85</v>
      </c>
      <c r="AY483" s="18" t="s">
        <v>139</v>
      </c>
      <c r="BE483" s="232">
        <f>IF(N483="základní",J483,0)</f>
        <v>0</v>
      </c>
      <c r="BF483" s="232">
        <f>IF(N483="snížená",J483,0)</f>
        <v>0</v>
      </c>
      <c r="BG483" s="232">
        <f>IF(N483="zákl. přenesená",J483,0)</f>
        <v>0</v>
      </c>
      <c r="BH483" s="232">
        <f>IF(N483="sníž. přenesená",J483,0)</f>
        <v>0</v>
      </c>
      <c r="BI483" s="232">
        <f>IF(N483="nulová",J483,0)</f>
        <v>0</v>
      </c>
      <c r="BJ483" s="18" t="s">
        <v>82</v>
      </c>
      <c r="BK483" s="232">
        <f>ROUND(I483*H483,2)</f>
        <v>0</v>
      </c>
      <c r="BL483" s="18" t="s">
        <v>233</v>
      </c>
      <c r="BM483" s="231" t="s">
        <v>770</v>
      </c>
    </row>
    <row r="484" s="2" customFormat="1">
      <c r="A484" s="39"/>
      <c r="B484" s="40"/>
      <c r="C484" s="41"/>
      <c r="D484" s="233" t="s">
        <v>146</v>
      </c>
      <c r="E484" s="41"/>
      <c r="F484" s="234" t="s">
        <v>769</v>
      </c>
      <c r="G484" s="41"/>
      <c r="H484" s="41"/>
      <c r="I484" s="137"/>
      <c r="J484" s="41"/>
      <c r="K484" s="41"/>
      <c r="L484" s="45"/>
      <c r="M484" s="235"/>
      <c r="N484" s="236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146</v>
      </c>
      <c r="AU484" s="18" t="s">
        <v>85</v>
      </c>
    </row>
    <row r="485" s="13" customFormat="1">
      <c r="A485" s="13"/>
      <c r="B485" s="237"/>
      <c r="C485" s="238"/>
      <c r="D485" s="233" t="s">
        <v>147</v>
      </c>
      <c r="E485" s="239" t="s">
        <v>19</v>
      </c>
      <c r="F485" s="240" t="s">
        <v>1228</v>
      </c>
      <c r="G485" s="238"/>
      <c r="H485" s="241">
        <v>9.7200000000000006</v>
      </c>
      <c r="I485" s="242"/>
      <c r="J485" s="238"/>
      <c r="K485" s="238"/>
      <c r="L485" s="243"/>
      <c r="M485" s="244"/>
      <c r="N485" s="245"/>
      <c r="O485" s="245"/>
      <c r="P485" s="245"/>
      <c r="Q485" s="245"/>
      <c r="R485" s="245"/>
      <c r="S485" s="245"/>
      <c r="T485" s="246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7" t="s">
        <v>147</v>
      </c>
      <c r="AU485" s="247" t="s">
        <v>85</v>
      </c>
      <c r="AV485" s="13" t="s">
        <v>85</v>
      </c>
      <c r="AW485" s="13" t="s">
        <v>34</v>
      </c>
      <c r="AX485" s="13" t="s">
        <v>82</v>
      </c>
      <c r="AY485" s="247" t="s">
        <v>139</v>
      </c>
    </row>
    <row r="486" s="2" customFormat="1" ht="21.75" customHeight="1">
      <c r="A486" s="39"/>
      <c r="B486" s="40"/>
      <c r="C486" s="220" t="s">
        <v>807</v>
      </c>
      <c r="D486" s="220" t="s">
        <v>140</v>
      </c>
      <c r="E486" s="221" t="s">
        <v>751</v>
      </c>
      <c r="F486" s="222" t="s">
        <v>752</v>
      </c>
      <c r="G486" s="223" t="s">
        <v>143</v>
      </c>
      <c r="H486" s="224">
        <v>24</v>
      </c>
      <c r="I486" s="225"/>
      <c r="J486" s="226">
        <f>ROUND(I486*H486,2)</f>
        <v>0</v>
      </c>
      <c r="K486" s="222" t="s">
        <v>156</v>
      </c>
      <c r="L486" s="45"/>
      <c r="M486" s="227" t="s">
        <v>19</v>
      </c>
      <c r="N486" s="228" t="s">
        <v>45</v>
      </c>
      <c r="O486" s="85"/>
      <c r="P486" s="229">
        <f>O486*H486</f>
        <v>0</v>
      </c>
      <c r="Q486" s="229">
        <v>0.18906999999999999</v>
      </c>
      <c r="R486" s="229">
        <f>Q486*H486</f>
        <v>4.5376799999999999</v>
      </c>
      <c r="S486" s="229">
        <v>0</v>
      </c>
      <c r="T486" s="230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1" t="s">
        <v>233</v>
      </c>
      <c r="AT486" s="231" t="s">
        <v>140</v>
      </c>
      <c r="AU486" s="231" t="s">
        <v>85</v>
      </c>
      <c r="AY486" s="18" t="s">
        <v>139</v>
      </c>
      <c r="BE486" s="232">
        <f>IF(N486="základní",J486,0)</f>
        <v>0</v>
      </c>
      <c r="BF486" s="232">
        <f>IF(N486="snížená",J486,0)</f>
        <v>0</v>
      </c>
      <c r="BG486" s="232">
        <f>IF(N486="zákl. přenesená",J486,0)</f>
        <v>0</v>
      </c>
      <c r="BH486" s="232">
        <f>IF(N486="sníž. přenesená",J486,0)</f>
        <v>0</v>
      </c>
      <c r="BI486" s="232">
        <f>IF(N486="nulová",J486,0)</f>
        <v>0</v>
      </c>
      <c r="BJ486" s="18" t="s">
        <v>82</v>
      </c>
      <c r="BK486" s="232">
        <f>ROUND(I486*H486,2)</f>
        <v>0</v>
      </c>
      <c r="BL486" s="18" t="s">
        <v>233</v>
      </c>
      <c r="BM486" s="231" t="s">
        <v>1229</v>
      </c>
    </row>
    <row r="487" s="2" customFormat="1">
      <c r="A487" s="39"/>
      <c r="B487" s="40"/>
      <c r="C487" s="41"/>
      <c r="D487" s="233" t="s">
        <v>146</v>
      </c>
      <c r="E487" s="41"/>
      <c r="F487" s="234" t="s">
        <v>754</v>
      </c>
      <c r="G487" s="41"/>
      <c r="H487" s="41"/>
      <c r="I487" s="137"/>
      <c r="J487" s="41"/>
      <c r="K487" s="41"/>
      <c r="L487" s="45"/>
      <c r="M487" s="235"/>
      <c r="N487" s="236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146</v>
      </c>
      <c r="AU487" s="18" t="s">
        <v>85</v>
      </c>
    </row>
    <row r="488" s="2" customFormat="1">
      <c r="A488" s="39"/>
      <c r="B488" s="40"/>
      <c r="C488" s="41"/>
      <c r="D488" s="233" t="s">
        <v>183</v>
      </c>
      <c r="E488" s="41"/>
      <c r="F488" s="260" t="s">
        <v>662</v>
      </c>
      <c r="G488" s="41"/>
      <c r="H488" s="41"/>
      <c r="I488" s="137"/>
      <c r="J488" s="41"/>
      <c r="K488" s="41"/>
      <c r="L488" s="45"/>
      <c r="M488" s="235"/>
      <c r="N488" s="236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183</v>
      </c>
      <c r="AU488" s="18" t="s">
        <v>85</v>
      </c>
    </row>
    <row r="489" s="13" customFormat="1">
      <c r="A489" s="13"/>
      <c r="B489" s="237"/>
      <c r="C489" s="238"/>
      <c r="D489" s="233" t="s">
        <v>147</v>
      </c>
      <c r="E489" s="239" t="s">
        <v>19</v>
      </c>
      <c r="F489" s="240" t="s">
        <v>1227</v>
      </c>
      <c r="G489" s="238"/>
      <c r="H489" s="241">
        <v>24</v>
      </c>
      <c r="I489" s="242"/>
      <c r="J489" s="238"/>
      <c r="K489" s="238"/>
      <c r="L489" s="243"/>
      <c r="M489" s="244"/>
      <c r="N489" s="245"/>
      <c r="O489" s="245"/>
      <c r="P489" s="245"/>
      <c r="Q489" s="245"/>
      <c r="R489" s="245"/>
      <c r="S489" s="245"/>
      <c r="T489" s="246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7" t="s">
        <v>147</v>
      </c>
      <c r="AU489" s="247" t="s">
        <v>85</v>
      </c>
      <c r="AV489" s="13" t="s">
        <v>85</v>
      </c>
      <c r="AW489" s="13" t="s">
        <v>34</v>
      </c>
      <c r="AX489" s="13" t="s">
        <v>82</v>
      </c>
      <c r="AY489" s="247" t="s">
        <v>139</v>
      </c>
    </row>
    <row r="490" s="2" customFormat="1" ht="16.5" customHeight="1">
      <c r="A490" s="39"/>
      <c r="B490" s="40"/>
      <c r="C490" s="250" t="s">
        <v>812</v>
      </c>
      <c r="D490" s="250" t="s">
        <v>161</v>
      </c>
      <c r="E490" s="251" t="s">
        <v>756</v>
      </c>
      <c r="F490" s="252" t="s">
        <v>757</v>
      </c>
      <c r="G490" s="253" t="s">
        <v>722</v>
      </c>
      <c r="H490" s="254">
        <v>3.8879999999999999</v>
      </c>
      <c r="I490" s="255"/>
      <c r="J490" s="256">
        <f>ROUND(I490*H490,2)</f>
        <v>0</v>
      </c>
      <c r="K490" s="252" t="s">
        <v>156</v>
      </c>
      <c r="L490" s="257"/>
      <c r="M490" s="258" t="s">
        <v>19</v>
      </c>
      <c r="N490" s="259" t="s">
        <v>45</v>
      </c>
      <c r="O490" s="85"/>
      <c r="P490" s="229">
        <f>O490*H490</f>
        <v>0</v>
      </c>
      <c r="Q490" s="229">
        <v>1</v>
      </c>
      <c r="R490" s="229">
        <f>Q490*H490</f>
        <v>3.8879999999999999</v>
      </c>
      <c r="S490" s="229">
        <v>0</v>
      </c>
      <c r="T490" s="230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1" t="s">
        <v>284</v>
      </c>
      <c r="AT490" s="231" t="s">
        <v>161</v>
      </c>
      <c r="AU490" s="231" t="s">
        <v>85</v>
      </c>
      <c r="AY490" s="18" t="s">
        <v>139</v>
      </c>
      <c r="BE490" s="232">
        <f>IF(N490="základní",J490,0)</f>
        <v>0</v>
      </c>
      <c r="BF490" s="232">
        <f>IF(N490="snížená",J490,0)</f>
        <v>0</v>
      </c>
      <c r="BG490" s="232">
        <f>IF(N490="zákl. přenesená",J490,0)</f>
        <v>0</v>
      </c>
      <c r="BH490" s="232">
        <f>IF(N490="sníž. přenesená",J490,0)</f>
        <v>0</v>
      </c>
      <c r="BI490" s="232">
        <f>IF(N490="nulová",J490,0)</f>
        <v>0</v>
      </c>
      <c r="BJ490" s="18" t="s">
        <v>82</v>
      </c>
      <c r="BK490" s="232">
        <f>ROUND(I490*H490,2)</f>
        <v>0</v>
      </c>
      <c r="BL490" s="18" t="s">
        <v>284</v>
      </c>
      <c r="BM490" s="231" t="s">
        <v>1230</v>
      </c>
    </row>
    <row r="491" s="2" customFormat="1">
      <c r="A491" s="39"/>
      <c r="B491" s="40"/>
      <c r="C491" s="41"/>
      <c r="D491" s="233" t="s">
        <v>146</v>
      </c>
      <c r="E491" s="41"/>
      <c r="F491" s="234" t="s">
        <v>757</v>
      </c>
      <c r="G491" s="41"/>
      <c r="H491" s="41"/>
      <c r="I491" s="137"/>
      <c r="J491" s="41"/>
      <c r="K491" s="41"/>
      <c r="L491" s="45"/>
      <c r="M491" s="235"/>
      <c r="N491" s="236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146</v>
      </c>
      <c r="AU491" s="18" t="s">
        <v>85</v>
      </c>
    </row>
    <row r="492" s="13" customFormat="1">
      <c r="A492" s="13"/>
      <c r="B492" s="237"/>
      <c r="C492" s="238"/>
      <c r="D492" s="233" t="s">
        <v>147</v>
      </c>
      <c r="E492" s="239" t="s">
        <v>19</v>
      </c>
      <c r="F492" s="240" t="s">
        <v>1231</v>
      </c>
      <c r="G492" s="238"/>
      <c r="H492" s="241">
        <v>3.2400000000000002</v>
      </c>
      <c r="I492" s="242"/>
      <c r="J492" s="238"/>
      <c r="K492" s="238"/>
      <c r="L492" s="243"/>
      <c r="M492" s="244"/>
      <c r="N492" s="245"/>
      <c r="O492" s="245"/>
      <c r="P492" s="245"/>
      <c r="Q492" s="245"/>
      <c r="R492" s="245"/>
      <c r="S492" s="245"/>
      <c r="T492" s="246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7" t="s">
        <v>147</v>
      </c>
      <c r="AU492" s="247" t="s">
        <v>85</v>
      </c>
      <c r="AV492" s="13" t="s">
        <v>85</v>
      </c>
      <c r="AW492" s="13" t="s">
        <v>34</v>
      </c>
      <c r="AX492" s="13" t="s">
        <v>82</v>
      </c>
      <c r="AY492" s="247" t="s">
        <v>139</v>
      </c>
    </row>
    <row r="493" s="13" customFormat="1">
      <c r="A493" s="13"/>
      <c r="B493" s="237"/>
      <c r="C493" s="238"/>
      <c r="D493" s="233" t="s">
        <v>147</v>
      </c>
      <c r="E493" s="238"/>
      <c r="F493" s="240" t="s">
        <v>1232</v>
      </c>
      <c r="G493" s="238"/>
      <c r="H493" s="241">
        <v>3.8879999999999999</v>
      </c>
      <c r="I493" s="242"/>
      <c r="J493" s="238"/>
      <c r="K493" s="238"/>
      <c r="L493" s="243"/>
      <c r="M493" s="244"/>
      <c r="N493" s="245"/>
      <c r="O493" s="245"/>
      <c r="P493" s="245"/>
      <c r="Q493" s="245"/>
      <c r="R493" s="245"/>
      <c r="S493" s="245"/>
      <c r="T493" s="24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7" t="s">
        <v>147</v>
      </c>
      <c r="AU493" s="247" t="s">
        <v>85</v>
      </c>
      <c r="AV493" s="13" t="s">
        <v>85</v>
      </c>
      <c r="AW493" s="13" t="s">
        <v>4</v>
      </c>
      <c r="AX493" s="13" t="s">
        <v>82</v>
      </c>
      <c r="AY493" s="247" t="s">
        <v>139</v>
      </c>
    </row>
    <row r="494" s="2" customFormat="1" ht="21.75" customHeight="1">
      <c r="A494" s="39"/>
      <c r="B494" s="40"/>
      <c r="C494" s="220" t="s">
        <v>817</v>
      </c>
      <c r="D494" s="220" t="s">
        <v>140</v>
      </c>
      <c r="E494" s="221" t="s">
        <v>774</v>
      </c>
      <c r="F494" s="222" t="s">
        <v>775</v>
      </c>
      <c r="G494" s="223" t="s">
        <v>143</v>
      </c>
      <c r="H494" s="224">
        <v>2.3999999999999999</v>
      </c>
      <c r="I494" s="225"/>
      <c r="J494" s="226">
        <f>ROUND(I494*H494,2)</f>
        <v>0</v>
      </c>
      <c r="K494" s="222" t="s">
        <v>156</v>
      </c>
      <c r="L494" s="45"/>
      <c r="M494" s="227" t="s">
        <v>19</v>
      </c>
      <c r="N494" s="228" t="s">
        <v>45</v>
      </c>
      <c r="O494" s="85"/>
      <c r="P494" s="229">
        <f>O494*H494</f>
        <v>0</v>
      </c>
      <c r="Q494" s="229">
        <v>0.22649</v>
      </c>
      <c r="R494" s="229">
        <f>Q494*H494</f>
        <v>0.54357599999999995</v>
      </c>
      <c r="S494" s="229">
        <v>0</v>
      </c>
      <c r="T494" s="230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1" t="s">
        <v>233</v>
      </c>
      <c r="AT494" s="231" t="s">
        <v>140</v>
      </c>
      <c r="AU494" s="231" t="s">
        <v>85</v>
      </c>
      <c r="AY494" s="18" t="s">
        <v>139</v>
      </c>
      <c r="BE494" s="232">
        <f>IF(N494="základní",J494,0)</f>
        <v>0</v>
      </c>
      <c r="BF494" s="232">
        <f>IF(N494="snížená",J494,0)</f>
        <v>0</v>
      </c>
      <c r="BG494" s="232">
        <f>IF(N494="zákl. přenesená",J494,0)</f>
        <v>0</v>
      </c>
      <c r="BH494" s="232">
        <f>IF(N494="sníž. přenesená",J494,0)</f>
        <v>0</v>
      </c>
      <c r="BI494" s="232">
        <f>IF(N494="nulová",J494,0)</f>
        <v>0</v>
      </c>
      <c r="BJ494" s="18" t="s">
        <v>82</v>
      </c>
      <c r="BK494" s="232">
        <f>ROUND(I494*H494,2)</f>
        <v>0</v>
      </c>
      <c r="BL494" s="18" t="s">
        <v>233</v>
      </c>
      <c r="BM494" s="231" t="s">
        <v>776</v>
      </c>
    </row>
    <row r="495" s="2" customFormat="1">
      <c r="A495" s="39"/>
      <c r="B495" s="40"/>
      <c r="C495" s="41"/>
      <c r="D495" s="233" t="s">
        <v>146</v>
      </c>
      <c r="E495" s="41"/>
      <c r="F495" s="234" t="s">
        <v>777</v>
      </c>
      <c r="G495" s="41"/>
      <c r="H495" s="41"/>
      <c r="I495" s="137"/>
      <c r="J495" s="41"/>
      <c r="K495" s="41"/>
      <c r="L495" s="45"/>
      <c r="M495" s="235"/>
      <c r="N495" s="236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146</v>
      </c>
      <c r="AU495" s="18" t="s">
        <v>85</v>
      </c>
    </row>
    <row r="496" s="2" customFormat="1">
      <c r="A496" s="39"/>
      <c r="B496" s="40"/>
      <c r="C496" s="41"/>
      <c r="D496" s="233" t="s">
        <v>183</v>
      </c>
      <c r="E496" s="41"/>
      <c r="F496" s="260" t="s">
        <v>662</v>
      </c>
      <c r="G496" s="41"/>
      <c r="H496" s="41"/>
      <c r="I496" s="137"/>
      <c r="J496" s="41"/>
      <c r="K496" s="41"/>
      <c r="L496" s="45"/>
      <c r="M496" s="235"/>
      <c r="N496" s="236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183</v>
      </c>
      <c r="AU496" s="18" t="s">
        <v>85</v>
      </c>
    </row>
    <row r="497" s="13" customFormat="1">
      <c r="A497" s="13"/>
      <c r="B497" s="237"/>
      <c r="C497" s="238"/>
      <c r="D497" s="233" t="s">
        <v>147</v>
      </c>
      <c r="E497" s="239" t="s">
        <v>19</v>
      </c>
      <c r="F497" s="240" t="s">
        <v>1233</v>
      </c>
      <c r="G497" s="238"/>
      <c r="H497" s="241">
        <v>2.3999999999999999</v>
      </c>
      <c r="I497" s="242"/>
      <c r="J497" s="238"/>
      <c r="K497" s="238"/>
      <c r="L497" s="243"/>
      <c r="M497" s="244"/>
      <c r="N497" s="245"/>
      <c r="O497" s="245"/>
      <c r="P497" s="245"/>
      <c r="Q497" s="245"/>
      <c r="R497" s="245"/>
      <c r="S497" s="245"/>
      <c r="T497" s="24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7" t="s">
        <v>147</v>
      </c>
      <c r="AU497" s="247" t="s">
        <v>85</v>
      </c>
      <c r="AV497" s="13" t="s">
        <v>85</v>
      </c>
      <c r="AW497" s="13" t="s">
        <v>34</v>
      </c>
      <c r="AX497" s="13" t="s">
        <v>82</v>
      </c>
      <c r="AY497" s="247" t="s">
        <v>139</v>
      </c>
    </row>
    <row r="498" s="2" customFormat="1" ht="21.75" customHeight="1">
      <c r="A498" s="39"/>
      <c r="B498" s="40"/>
      <c r="C498" s="220" t="s">
        <v>822</v>
      </c>
      <c r="D498" s="220" t="s">
        <v>140</v>
      </c>
      <c r="E498" s="221" t="s">
        <v>780</v>
      </c>
      <c r="F498" s="222" t="s">
        <v>781</v>
      </c>
      <c r="G498" s="223" t="s">
        <v>143</v>
      </c>
      <c r="H498" s="224">
        <v>12</v>
      </c>
      <c r="I498" s="225"/>
      <c r="J498" s="226">
        <f>ROUND(I498*H498,2)</f>
        <v>0</v>
      </c>
      <c r="K498" s="222" t="s">
        <v>156</v>
      </c>
      <c r="L498" s="45"/>
      <c r="M498" s="227" t="s">
        <v>19</v>
      </c>
      <c r="N498" s="228" t="s">
        <v>45</v>
      </c>
      <c r="O498" s="85"/>
      <c r="P498" s="229">
        <f>O498*H498</f>
        <v>0</v>
      </c>
      <c r="Q498" s="229">
        <v>0.084250000000000005</v>
      </c>
      <c r="R498" s="229">
        <f>Q498*H498</f>
        <v>1.0110000000000001</v>
      </c>
      <c r="S498" s="229">
        <v>0</v>
      </c>
      <c r="T498" s="230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1" t="s">
        <v>233</v>
      </c>
      <c r="AT498" s="231" t="s">
        <v>140</v>
      </c>
      <c r="AU498" s="231" t="s">
        <v>85</v>
      </c>
      <c r="AY498" s="18" t="s">
        <v>139</v>
      </c>
      <c r="BE498" s="232">
        <f>IF(N498="základní",J498,0)</f>
        <v>0</v>
      </c>
      <c r="BF498" s="232">
        <f>IF(N498="snížená",J498,0)</f>
        <v>0</v>
      </c>
      <c r="BG498" s="232">
        <f>IF(N498="zákl. přenesená",J498,0)</f>
        <v>0</v>
      </c>
      <c r="BH498" s="232">
        <f>IF(N498="sníž. přenesená",J498,0)</f>
        <v>0</v>
      </c>
      <c r="BI498" s="232">
        <f>IF(N498="nulová",J498,0)</f>
        <v>0</v>
      </c>
      <c r="BJ498" s="18" t="s">
        <v>82</v>
      </c>
      <c r="BK498" s="232">
        <f>ROUND(I498*H498,2)</f>
        <v>0</v>
      </c>
      <c r="BL498" s="18" t="s">
        <v>233</v>
      </c>
      <c r="BM498" s="231" t="s">
        <v>782</v>
      </c>
    </row>
    <row r="499" s="2" customFormat="1">
      <c r="A499" s="39"/>
      <c r="B499" s="40"/>
      <c r="C499" s="41"/>
      <c r="D499" s="233" t="s">
        <v>146</v>
      </c>
      <c r="E499" s="41"/>
      <c r="F499" s="234" t="s">
        <v>783</v>
      </c>
      <c r="G499" s="41"/>
      <c r="H499" s="41"/>
      <c r="I499" s="137"/>
      <c r="J499" s="41"/>
      <c r="K499" s="41"/>
      <c r="L499" s="45"/>
      <c r="M499" s="235"/>
      <c r="N499" s="236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146</v>
      </c>
      <c r="AU499" s="18" t="s">
        <v>85</v>
      </c>
    </row>
    <row r="500" s="2" customFormat="1">
      <c r="A500" s="39"/>
      <c r="B500" s="40"/>
      <c r="C500" s="41"/>
      <c r="D500" s="233" t="s">
        <v>183</v>
      </c>
      <c r="E500" s="41"/>
      <c r="F500" s="260" t="s">
        <v>662</v>
      </c>
      <c r="G500" s="41"/>
      <c r="H500" s="41"/>
      <c r="I500" s="137"/>
      <c r="J500" s="41"/>
      <c r="K500" s="41"/>
      <c r="L500" s="45"/>
      <c r="M500" s="235"/>
      <c r="N500" s="236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183</v>
      </c>
      <c r="AU500" s="18" t="s">
        <v>85</v>
      </c>
    </row>
    <row r="501" s="13" customFormat="1">
      <c r="A501" s="13"/>
      <c r="B501" s="237"/>
      <c r="C501" s="238"/>
      <c r="D501" s="233" t="s">
        <v>147</v>
      </c>
      <c r="E501" s="239" t="s">
        <v>19</v>
      </c>
      <c r="F501" s="240" t="s">
        <v>1234</v>
      </c>
      <c r="G501" s="238"/>
      <c r="H501" s="241">
        <v>12</v>
      </c>
      <c r="I501" s="242"/>
      <c r="J501" s="238"/>
      <c r="K501" s="238"/>
      <c r="L501" s="243"/>
      <c r="M501" s="244"/>
      <c r="N501" s="245"/>
      <c r="O501" s="245"/>
      <c r="P501" s="245"/>
      <c r="Q501" s="245"/>
      <c r="R501" s="245"/>
      <c r="S501" s="245"/>
      <c r="T501" s="24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7" t="s">
        <v>147</v>
      </c>
      <c r="AU501" s="247" t="s">
        <v>85</v>
      </c>
      <c r="AV501" s="13" t="s">
        <v>85</v>
      </c>
      <c r="AW501" s="13" t="s">
        <v>34</v>
      </c>
      <c r="AX501" s="13" t="s">
        <v>82</v>
      </c>
      <c r="AY501" s="247" t="s">
        <v>139</v>
      </c>
    </row>
    <row r="502" s="2" customFormat="1" ht="16.5" customHeight="1">
      <c r="A502" s="39"/>
      <c r="B502" s="40"/>
      <c r="C502" s="250" t="s">
        <v>826</v>
      </c>
      <c r="D502" s="250" t="s">
        <v>161</v>
      </c>
      <c r="E502" s="251" t="s">
        <v>786</v>
      </c>
      <c r="F502" s="252" t="s">
        <v>787</v>
      </c>
      <c r="G502" s="253" t="s">
        <v>143</v>
      </c>
      <c r="H502" s="254">
        <v>2.3999999999999999</v>
      </c>
      <c r="I502" s="255"/>
      <c r="J502" s="256">
        <f>ROUND(I502*H502,2)</f>
        <v>0</v>
      </c>
      <c r="K502" s="252" t="s">
        <v>156</v>
      </c>
      <c r="L502" s="257"/>
      <c r="M502" s="258" t="s">
        <v>19</v>
      </c>
      <c r="N502" s="259" t="s">
        <v>45</v>
      </c>
      <c r="O502" s="85"/>
      <c r="P502" s="229">
        <f>O502*H502</f>
        <v>0</v>
      </c>
      <c r="Q502" s="229">
        <v>0.13100000000000001</v>
      </c>
      <c r="R502" s="229">
        <f>Q502*H502</f>
        <v>0.31440000000000001</v>
      </c>
      <c r="S502" s="229">
        <v>0</v>
      </c>
      <c r="T502" s="230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1" t="s">
        <v>284</v>
      </c>
      <c r="AT502" s="231" t="s">
        <v>161</v>
      </c>
      <c r="AU502" s="231" t="s">
        <v>85</v>
      </c>
      <c r="AY502" s="18" t="s">
        <v>139</v>
      </c>
      <c r="BE502" s="232">
        <f>IF(N502="základní",J502,0)</f>
        <v>0</v>
      </c>
      <c r="BF502" s="232">
        <f>IF(N502="snížená",J502,0)</f>
        <v>0</v>
      </c>
      <c r="BG502" s="232">
        <f>IF(N502="zákl. přenesená",J502,0)</f>
        <v>0</v>
      </c>
      <c r="BH502" s="232">
        <f>IF(N502="sníž. přenesená",J502,0)</f>
        <v>0</v>
      </c>
      <c r="BI502" s="232">
        <f>IF(N502="nulová",J502,0)</f>
        <v>0</v>
      </c>
      <c r="BJ502" s="18" t="s">
        <v>82</v>
      </c>
      <c r="BK502" s="232">
        <f>ROUND(I502*H502,2)</f>
        <v>0</v>
      </c>
      <c r="BL502" s="18" t="s">
        <v>284</v>
      </c>
      <c r="BM502" s="231" t="s">
        <v>788</v>
      </c>
    </row>
    <row r="503" s="2" customFormat="1">
      <c r="A503" s="39"/>
      <c r="B503" s="40"/>
      <c r="C503" s="41"/>
      <c r="D503" s="233" t="s">
        <v>146</v>
      </c>
      <c r="E503" s="41"/>
      <c r="F503" s="234" t="s">
        <v>787</v>
      </c>
      <c r="G503" s="41"/>
      <c r="H503" s="41"/>
      <c r="I503" s="137"/>
      <c r="J503" s="41"/>
      <c r="K503" s="41"/>
      <c r="L503" s="45"/>
      <c r="M503" s="235"/>
      <c r="N503" s="236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146</v>
      </c>
      <c r="AU503" s="18" t="s">
        <v>85</v>
      </c>
    </row>
    <row r="504" s="13" customFormat="1">
      <c r="A504" s="13"/>
      <c r="B504" s="237"/>
      <c r="C504" s="238"/>
      <c r="D504" s="233" t="s">
        <v>147</v>
      </c>
      <c r="E504" s="239" t="s">
        <v>19</v>
      </c>
      <c r="F504" s="240" t="s">
        <v>1235</v>
      </c>
      <c r="G504" s="238"/>
      <c r="H504" s="241">
        <v>2.3999999999999999</v>
      </c>
      <c r="I504" s="242"/>
      <c r="J504" s="238"/>
      <c r="K504" s="238"/>
      <c r="L504" s="243"/>
      <c r="M504" s="244"/>
      <c r="N504" s="245"/>
      <c r="O504" s="245"/>
      <c r="P504" s="245"/>
      <c r="Q504" s="245"/>
      <c r="R504" s="245"/>
      <c r="S504" s="245"/>
      <c r="T504" s="246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7" t="s">
        <v>147</v>
      </c>
      <c r="AU504" s="247" t="s">
        <v>85</v>
      </c>
      <c r="AV504" s="13" t="s">
        <v>85</v>
      </c>
      <c r="AW504" s="13" t="s">
        <v>34</v>
      </c>
      <c r="AX504" s="13" t="s">
        <v>82</v>
      </c>
      <c r="AY504" s="247" t="s">
        <v>139</v>
      </c>
    </row>
    <row r="505" s="2" customFormat="1" ht="16.5" customHeight="1">
      <c r="A505" s="39"/>
      <c r="B505" s="40"/>
      <c r="C505" s="220" t="s">
        <v>830</v>
      </c>
      <c r="D505" s="220" t="s">
        <v>140</v>
      </c>
      <c r="E505" s="221" t="s">
        <v>1236</v>
      </c>
      <c r="F505" s="222" t="s">
        <v>1237</v>
      </c>
      <c r="G505" s="223" t="s">
        <v>180</v>
      </c>
      <c r="H505" s="224">
        <v>4</v>
      </c>
      <c r="I505" s="225"/>
      <c r="J505" s="226">
        <f>ROUND(I505*H505,2)</f>
        <v>0</v>
      </c>
      <c r="K505" s="222" t="s">
        <v>156</v>
      </c>
      <c r="L505" s="45"/>
      <c r="M505" s="227" t="s">
        <v>19</v>
      </c>
      <c r="N505" s="228" t="s">
        <v>45</v>
      </c>
      <c r="O505" s="85"/>
      <c r="P505" s="229">
        <f>O505*H505</f>
        <v>0</v>
      </c>
      <c r="Q505" s="229">
        <v>0</v>
      </c>
      <c r="R505" s="229">
        <f>Q505*H505</f>
        <v>0</v>
      </c>
      <c r="S505" s="229">
        <v>0</v>
      </c>
      <c r="T505" s="230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1" t="s">
        <v>233</v>
      </c>
      <c r="AT505" s="231" t="s">
        <v>140</v>
      </c>
      <c r="AU505" s="231" t="s">
        <v>85</v>
      </c>
      <c r="AY505" s="18" t="s">
        <v>139</v>
      </c>
      <c r="BE505" s="232">
        <f>IF(N505="základní",J505,0)</f>
        <v>0</v>
      </c>
      <c r="BF505" s="232">
        <f>IF(N505="snížená",J505,0)</f>
        <v>0</v>
      </c>
      <c r="BG505" s="232">
        <f>IF(N505="zákl. přenesená",J505,0)</f>
        <v>0</v>
      </c>
      <c r="BH505" s="232">
        <f>IF(N505="sníž. přenesená",J505,0)</f>
        <v>0</v>
      </c>
      <c r="BI505" s="232">
        <f>IF(N505="nulová",J505,0)</f>
        <v>0</v>
      </c>
      <c r="BJ505" s="18" t="s">
        <v>82</v>
      </c>
      <c r="BK505" s="232">
        <f>ROUND(I505*H505,2)</f>
        <v>0</v>
      </c>
      <c r="BL505" s="18" t="s">
        <v>233</v>
      </c>
      <c r="BM505" s="231" t="s">
        <v>798</v>
      </c>
    </row>
    <row r="506" s="2" customFormat="1">
      <c r="A506" s="39"/>
      <c r="B506" s="40"/>
      <c r="C506" s="41"/>
      <c r="D506" s="233" t="s">
        <v>146</v>
      </c>
      <c r="E506" s="41"/>
      <c r="F506" s="234" t="s">
        <v>1238</v>
      </c>
      <c r="G506" s="41"/>
      <c r="H506" s="41"/>
      <c r="I506" s="137"/>
      <c r="J506" s="41"/>
      <c r="K506" s="41"/>
      <c r="L506" s="45"/>
      <c r="M506" s="235"/>
      <c r="N506" s="236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146</v>
      </c>
      <c r="AU506" s="18" t="s">
        <v>85</v>
      </c>
    </row>
    <row r="507" s="2" customFormat="1">
      <c r="A507" s="39"/>
      <c r="B507" s="40"/>
      <c r="C507" s="41"/>
      <c r="D507" s="233" t="s">
        <v>183</v>
      </c>
      <c r="E507" s="41"/>
      <c r="F507" s="260" t="s">
        <v>649</v>
      </c>
      <c r="G507" s="41"/>
      <c r="H507" s="41"/>
      <c r="I507" s="137"/>
      <c r="J507" s="41"/>
      <c r="K507" s="41"/>
      <c r="L507" s="45"/>
      <c r="M507" s="235"/>
      <c r="N507" s="236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183</v>
      </c>
      <c r="AU507" s="18" t="s">
        <v>85</v>
      </c>
    </row>
    <row r="508" s="13" customFormat="1">
      <c r="A508" s="13"/>
      <c r="B508" s="237"/>
      <c r="C508" s="238"/>
      <c r="D508" s="233" t="s">
        <v>147</v>
      </c>
      <c r="E508" s="239" t="s">
        <v>19</v>
      </c>
      <c r="F508" s="240" t="s">
        <v>1239</v>
      </c>
      <c r="G508" s="238"/>
      <c r="H508" s="241">
        <v>4</v>
      </c>
      <c r="I508" s="242"/>
      <c r="J508" s="238"/>
      <c r="K508" s="238"/>
      <c r="L508" s="243"/>
      <c r="M508" s="244"/>
      <c r="N508" s="245"/>
      <c r="O508" s="245"/>
      <c r="P508" s="245"/>
      <c r="Q508" s="245"/>
      <c r="R508" s="245"/>
      <c r="S508" s="245"/>
      <c r="T508" s="246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7" t="s">
        <v>147</v>
      </c>
      <c r="AU508" s="247" t="s">
        <v>85</v>
      </c>
      <c r="AV508" s="13" t="s">
        <v>85</v>
      </c>
      <c r="AW508" s="13" t="s">
        <v>34</v>
      </c>
      <c r="AX508" s="13" t="s">
        <v>82</v>
      </c>
      <c r="AY508" s="247" t="s">
        <v>139</v>
      </c>
    </row>
    <row r="509" s="2" customFormat="1" ht="21.75" customHeight="1">
      <c r="A509" s="39"/>
      <c r="B509" s="40"/>
      <c r="C509" s="220" t="s">
        <v>834</v>
      </c>
      <c r="D509" s="220" t="s">
        <v>140</v>
      </c>
      <c r="E509" s="221" t="s">
        <v>802</v>
      </c>
      <c r="F509" s="222" t="s">
        <v>803</v>
      </c>
      <c r="G509" s="223" t="s">
        <v>143</v>
      </c>
      <c r="H509" s="224">
        <v>6</v>
      </c>
      <c r="I509" s="225"/>
      <c r="J509" s="226">
        <f>ROUND(I509*H509,2)</f>
        <v>0</v>
      </c>
      <c r="K509" s="222" t="s">
        <v>156</v>
      </c>
      <c r="L509" s="45"/>
      <c r="M509" s="227" t="s">
        <v>19</v>
      </c>
      <c r="N509" s="228" t="s">
        <v>45</v>
      </c>
      <c r="O509" s="85"/>
      <c r="P509" s="229">
        <f>O509*H509</f>
        <v>0</v>
      </c>
      <c r="Q509" s="229">
        <v>0.15192</v>
      </c>
      <c r="R509" s="229">
        <f>Q509*H509</f>
        <v>0.91152</v>
      </c>
      <c r="S509" s="229">
        <v>0</v>
      </c>
      <c r="T509" s="230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1" t="s">
        <v>233</v>
      </c>
      <c r="AT509" s="231" t="s">
        <v>140</v>
      </c>
      <c r="AU509" s="231" t="s">
        <v>85</v>
      </c>
      <c r="AY509" s="18" t="s">
        <v>139</v>
      </c>
      <c r="BE509" s="232">
        <f>IF(N509="základní",J509,0)</f>
        <v>0</v>
      </c>
      <c r="BF509" s="232">
        <f>IF(N509="snížená",J509,0)</f>
        <v>0</v>
      </c>
      <c r="BG509" s="232">
        <f>IF(N509="zákl. přenesená",J509,0)</f>
        <v>0</v>
      </c>
      <c r="BH509" s="232">
        <f>IF(N509="sníž. přenesená",J509,0)</f>
        <v>0</v>
      </c>
      <c r="BI509" s="232">
        <f>IF(N509="nulová",J509,0)</f>
        <v>0</v>
      </c>
      <c r="BJ509" s="18" t="s">
        <v>82</v>
      </c>
      <c r="BK509" s="232">
        <f>ROUND(I509*H509,2)</f>
        <v>0</v>
      </c>
      <c r="BL509" s="18" t="s">
        <v>233</v>
      </c>
      <c r="BM509" s="231" t="s">
        <v>804</v>
      </c>
    </row>
    <row r="510" s="2" customFormat="1">
      <c r="A510" s="39"/>
      <c r="B510" s="40"/>
      <c r="C510" s="41"/>
      <c r="D510" s="233" t="s">
        <v>146</v>
      </c>
      <c r="E510" s="41"/>
      <c r="F510" s="234" t="s">
        <v>805</v>
      </c>
      <c r="G510" s="41"/>
      <c r="H510" s="41"/>
      <c r="I510" s="137"/>
      <c r="J510" s="41"/>
      <c r="K510" s="41"/>
      <c r="L510" s="45"/>
      <c r="M510" s="235"/>
      <c r="N510" s="236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146</v>
      </c>
      <c r="AU510" s="18" t="s">
        <v>85</v>
      </c>
    </row>
    <row r="511" s="2" customFormat="1">
      <c r="A511" s="39"/>
      <c r="B511" s="40"/>
      <c r="C511" s="41"/>
      <c r="D511" s="233" t="s">
        <v>183</v>
      </c>
      <c r="E511" s="41"/>
      <c r="F511" s="260" t="s">
        <v>662</v>
      </c>
      <c r="G511" s="41"/>
      <c r="H511" s="41"/>
      <c r="I511" s="137"/>
      <c r="J511" s="41"/>
      <c r="K511" s="41"/>
      <c r="L511" s="45"/>
      <c r="M511" s="235"/>
      <c r="N511" s="236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183</v>
      </c>
      <c r="AU511" s="18" t="s">
        <v>85</v>
      </c>
    </row>
    <row r="512" s="13" customFormat="1">
      <c r="A512" s="13"/>
      <c r="B512" s="237"/>
      <c r="C512" s="238"/>
      <c r="D512" s="233" t="s">
        <v>147</v>
      </c>
      <c r="E512" s="239" t="s">
        <v>19</v>
      </c>
      <c r="F512" s="240" t="s">
        <v>1240</v>
      </c>
      <c r="G512" s="238"/>
      <c r="H512" s="241">
        <v>6</v>
      </c>
      <c r="I512" s="242"/>
      <c r="J512" s="238"/>
      <c r="K512" s="238"/>
      <c r="L512" s="243"/>
      <c r="M512" s="244"/>
      <c r="N512" s="245"/>
      <c r="O512" s="245"/>
      <c r="P512" s="245"/>
      <c r="Q512" s="245"/>
      <c r="R512" s="245"/>
      <c r="S512" s="245"/>
      <c r="T512" s="24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7" t="s">
        <v>147</v>
      </c>
      <c r="AU512" s="247" t="s">
        <v>85</v>
      </c>
      <c r="AV512" s="13" t="s">
        <v>85</v>
      </c>
      <c r="AW512" s="13" t="s">
        <v>34</v>
      </c>
      <c r="AX512" s="13" t="s">
        <v>82</v>
      </c>
      <c r="AY512" s="247" t="s">
        <v>139</v>
      </c>
    </row>
    <row r="513" s="2" customFormat="1" ht="21.75" customHeight="1">
      <c r="A513" s="39"/>
      <c r="B513" s="40"/>
      <c r="C513" s="250" t="s">
        <v>841</v>
      </c>
      <c r="D513" s="250" t="s">
        <v>161</v>
      </c>
      <c r="E513" s="251" t="s">
        <v>808</v>
      </c>
      <c r="F513" s="252" t="s">
        <v>809</v>
      </c>
      <c r="G513" s="253" t="s">
        <v>722</v>
      </c>
      <c r="H513" s="254">
        <v>1.1200000000000001</v>
      </c>
      <c r="I513" s="255"/>
      <c r="J513" s="256">
        <f>ROUND(I513*H513,2)</f>
        <v>0</v>
      </c>
      <c r="K513" s="252" t="s">
        <v>156</v>
      </c>
      <c r="L513" s="257"/>
      <c r="M513" s="258" t="s">
        <v>19</v>
      </c>
      <c r="N513" s="259" t="s">
        <v>45</v>
      </c>
      <c r="O513" s="85"/>
      <c r="P513" s="229">
        <f>O513*H513</f>
        <v>0</v>
      </c>
      <c r="Q513" s="229">
        <v>1</v>
      </c>
      <c r="R513" s="229">
        <f>Q513*H513</f>
        <v>1.1200000000000001</v>
      </c>
      <c r="S513" s="229">
        <v>0</v>
      </c>
      <c r="T513" s="230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1" t="s">
        <v>284</v>
      </c>
      <c r="AT513" s="231" t="s">
        <v>161</v>
      </c>
      <c r="AU513" s="231" t="s">
        <v>85</v>
      </c>
      <c r="AY513" s="18" t="s">
        <v>139</v>
      </c>
      <c r="BE513" s="232">
        <f>IF(N513="základní",J513,0)</f>
        <v>0</v>
      </c>
      <c r="BF513" s="232">
        <f>IF(N513="snížená",J513,0)</f>
        <v>0</v>
      </c>
      <c r="BG513" s="232">
        <f>IF(N513="zákl. přenesená",J513,0)</f>
        <v>0</v>
      </c>
      <c r="BH513" s="232">
        <f>IF(N513="sníž. přenesená",J513,0)</f>
        <v>0</v>
      </c>
      <c r="BI513" s="232">
        <f>IF(N513="nulová",J513,0)</f>
        <v>0</v>
      </c>
      <c r="BJ513" s="18" t="s">
        <v>82</v>
      </c>
      <c r="BK513" s="232">
        <f>ROUND(I513*H513,2)</f>
        <v>0</v>
      </c>
      <c r="BL513" s="18" t="s">
        <v>284</v>
      </c>
      <c r="BM513" s="231" t="s">
        <v>810</v>
      </c>
    </row>
    <row r="514" s="2" customFormat="1">
      <c r="A514" s="39"/>
      <c r="B514" s="40"/>
      <c r="C514" s="41"/>
      <c r="D514" s="233" t="s">
        <v>146</v>
      </c>
      <c r="E514" s="41"/>
      <c r="F514" s="234" t="s">
        <v>809</v>
      </c>
      <c r="G514" s="41"/>
      <c r="H514" s="41"/>
      <c r="I514" s="137"/>
      <c r="J514" s="41"/>
      <c r="K514" s="41"/>
      <c r="L514" s="45"/>
      <c r="M514" s="235"/>
      <c r="N514" s="236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146</v>
      </c>
      <c r="AU514" s="18" t="s">
        <v>85</v>
      </c>
    </row>
    <row r="515" s="13" customFormat="1">
      <c r="A515" s="13"/>
      <c r="B515" s="237"/>
      <c r="C515" s="238"/>
      <c r="D515" s="233" t="s">
        <v>147</v>
      </c>
      <c r="E515" s="239" t="s">
        <v>19</v>
      </c>
      <c r="F515" s="240" t="s">
        <v>1241</v>
      </c>
      <c r="G515" s="238"/>
      <c r="H515" s="241">
        <v>1.1200000000000001</v>
      </c>
      <c r="I515" s="242"/>
      <c r="J515" s="238"/>
      <c r="K515" s="238"/>
      <c r="L515" s="243"/>
      <c r="M515" s="244"/>
      <c r="N515" s="245"/>
      <c r="O515" s="245"/>
      <c r="P515" s="245"/>
      <c r="Q515" s="245"/>
      <c r="R515" s="245"/>
      <c r="S515" s="245"/>
      <c r="T515" s="24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7" t="s">
        <v>147</v>
      </c>
      <c r="AU515" s="247" t="s">
        <v>85</v>
      </c>
      <c r="AV515" s="13" t="s">
        <v>85</v>
      </c>
      <c r="AW515" s="13" t="s">
        <v>34</v>
      </c>
      <c r="AX515" s="13" t="s">
        <v>82</v>
      </c>
      <c r="AY515" s="247" t="s">
        <v>139</v>
      </c>
    </row>
    <row r="516" s="12" customFormat="1" ht="25.92" customHeight="1">
      <c r="A516" s="12"/>
      <c r="B516" s="206"/>
      <c r="C516" s="207"/>
      <c r="D516" s="208" t="s">
        <v>73</v>
      </c>
      <c r="E516" s="209" t="s">
        <v>82</v>
      </c>
      <c r="F516" s="209" t="s">
        <v>840</v>
      </c>
      <c r="G516" s="207"/>
      <c r="H516" s="207"/>
      <c r="I516" s="210"/>
      <c r="J516" s="211">
        <f>BK516</f>
        <v>0</v>
      </c>
      <c r="K516" s="207"/>
      <c r="L516" s="212"/>
      <c r="M516" s="213"/>
      <c r="N516" s="214"/>
      <c r="O516" s="214"/>
      <c r="P516" s="215">
        <f>P517+SUM(P518:P543)</f>
        <v>0</v>
      </c>
      <c r="Q516" s="214"/>
      <c r="R516" s="215">
        <f>R517+SUM(R518:R543)</f>
        <v>0.39334999999999998</v>
      </c>
      <c r="S516" s="214"/>
      <c r="T516" s="216">
        <f>T517+SUM(T518:T543)</f>
        <v>0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17" t="s">
        <v>167</v>
      </c>
      <c r="AT516" s="218" t="s">
        <v>73</v>
      </c>
      <c r="AU516" s="218" t="s">
        <v>74</v>
      </c>
      <c r="AY516" s="217" t="s">
        <v>139</v>
      </c>
      <c r="BK516" s="219">
        <f>BK517+SUM(BK518:BK543)</f>
        <v>0</v>
      </c>
    </row>
    <row r="517" s="2" customFormat="1" ht="21.75" customHeight="1">
      <c r="A517" s="39"/>
      <c r="B517" s="40"/>
      <c r="C517" s="220" t="s">
        <v>849</v>
      </c>
      <c r="D517" s="220" t="s">
        <v>140</v>
      </c>
      <c r="E517" s="221" t="s">
        <v>842</v>
      </c>
      <c r="F517" s="222" t="s">
        <v>843</v>
      </c>
      <c r="G517" s="223" t="s">
        <v>155</v>
      </c>
      <c r="H517" s="224">
        <v>4</v>
      </c>
      <c r="I517" s="225"/>
      <c r="J517" s="226">
        <f>ROUND(I517*H517,2)</f>
        <v>0</v>
      </c>
      <c r="K517" s="222" t="s">
        <v>156</v>
      </c>
      <c r="L517" s="45"/>
      <c r="M517" s="227" t="s">
        <v>19</v>
      </c>
      <c r="N517" s="228" t="s">
        <v>45</v>
      </c>
      <c r="O517" s="85"/>
      <c r="P517" s="229">
        <f>O517*H517</f>
        <v>0</v>
      </c>
      <c r="Q517" s="229">
        <v>0.00064999999999999997</v>
      </c>
      <c r="R517" s="229">
        <f>Q517*H517</f>
        <v>0.0025999999999999999</v>
      </c>
      <c r="S517" s="229">
        <v>0</v>
      </c>
      <c r="T517" s="230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1" t="s">
        <v>844</v>
      </c>
      <c r="AT517" s="231" t="s">
        <v>140</v>
      </c>
      <c r="AU517" s="231" t="s">
        <v>82</v>
      </c>
      <c r="AY517" s="18" t="s">
        <v>139</v>
      </c>
      <c r="BE517" s="232">
        <f>IF(N517="základní",J517,0)</f>
        <v>0</v>
      </c>
      <c r="BF517" s="232">
        <f>IF(N517="snížená",J517,0)</f>
        <v>0</v>
      </c>
      <c r="BG517" s="232">
        <f>IF(N517="zákl. přenesená",J517,0)</f>
        <v>0</v>
      </c>
      <c r="BH517" s="232">
        <f>IF(N517="sníž. přenesená",J517,0)</f>
        <v>0</v>
      </c>
      <c r="BI517" s="232">
        <f>IF(N517="nulová",J517,0)</f>
        <v>0</v>
      </c>
      <c r="BJ517" s="18" t="s">
        <v>82</v>
      </c>
      <c r="BK517" s="232">
        <f>ROUND(I517*H517,2)</f>
        <v>0</v>
      </c>
      <c r="BL517" s="18" t="s">
        <v>844</v>
      </c>
      <c r="BM517" s="231" t="s">
        <v>845</v>
      </c>
    </row>
    <row r="518" s="2" customFormat="1">
      <c r="A518" s="39"/>
      <c r="B518" s="40"/>
      <c r="C518" s="41"/>
      <c r="D518" s="233" t="s">
        <v>146</v>
      </c>
      <c r="E518" s="41"/>
      <c r="F518" s="234" t="s">
        <v>846</v>
      </c>
      <c r="G518" s="41"/>
      <c r="H518" s="41"/>
      <c r="I518" s="137"/>
      <c r="J518" s="41"/>
      <c r="K518" s="41"/>
      <c r="L518" s="45"/>
      <c r="M518" s="235"/>
      <c r="N518" s="236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146</v>
      </c>
      <c r="AU518" s="18" t="s">
        <v>82</v>
      </c>
    </row>
    <row r="519" s="2" customFormat="1">
      <c r="A519" s="39"/>
      <c r="B519" s="40"/>
      <c r="C519" s="41"/>
      <c r="D519" s="233" t="s">
        <v>183</v>
      </c>
      <c r="E519" s="41"/>
      <c r="F519" s="260" t="s">
        <v>847</v>
      </c>
      <c r="G519" s="41"/>
      <c r="H519" s="41"/>
      <c r="I519" s="137"/>
      <c r="J519" s="41"/>
      <c r="K519" s="41"/>
      <c r="L519" s="45"/>
      <c r="M519" s="235"/>
      <c r="N519" s="236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183</v>
      </c>
      <c r="AU519" s="18" t="s">
        <v>82</v>
      </c>
    </row>
    <row r="520" s="13" customFormat="1">
      <c r="A520" s="13"/>
      <c r="B520" s="237"/>
      <c r="C520" s="238"/>
      <c r="D520" s="233" t="s">
        <v>147</v>
      </c>
      <c r="E520" s="239" t="s">
        <v>19</v>
      </c>
      <c r="F520" s="240" t="s">
        <v>1242</v>
      </c>
      <c r="G520" s="238"/>
      <c r="H520" s="241">
        <v>4</v>
      </c>
      <c r="I520" s="242"/>
      <c r="J520" s="238"/>
      <c r="K520" s="238"/>
      <c r="L520" s="243"/>
      <c r="M520" s="244"/>
      <c r="N520" s="245"/>
      <c r="O520" s="245"/>
      <c r="P520" s="245"/>
      <c r="Q520" s="245"/>
      <c r="R520" s="245"/>
      <c r="S520" s="245"/>
      <c r="T520" s="24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7" t="s">
        <v>147</v>
      </c>
      <c r="AU520" s="247" t="s">
        <v>82</v>
      </c>
      <c r="AV520" s="13" t="s">
        <v>85</v>
      </c>
      <c r="AW520" s="13" t="s">
        <v>34</v>
      </c>
      <c r="AX520" s="13" t="s">
        <v>82</v>
      </c>
      <c r="AY520" s="247" t="s">
        <v>139</v>
      </c>
    </row>
    <row r="521" s="2" customFormat="1" ht="21.75" customHeight="1">
      <c r="A521" s="39"/>
      <c r="B521" s="40"/>
      <c r="C521" s="220" t="s">
        <v>284</v>
      </c>
      <c r="D521" s="220" t="s">
        <v>140</v>
      </c>
      <c r="E521" s="221" t="s">
        <v>850</v>
      </c>
      <c r="F521" s="222" t="s">
        <v>851</v>
      </c>
      <c r="G521" s="223" t="s">
        <v>155</v>
      </c>
      <c r="H521" s="224">
        <v>4</v>
      </c>
      <c r="I521" s="225"/>
      <c r="J521" s="226">
        <f>ROUND(I521*H521,2)</f>
        <v>0</v>
      </c>
      <c r="K521" s="222" t="s">
        <v>156</v>
      </c>
      <c r="L521" s="45"/>
      <c r="M521" s="227" t="s">
        <v>19</v>
      </c>
      <c r="N521" s="228" t="s">
        <v>45</v>
      </c>
      <c r="O521" s="85"/>
      <c r="P521" s="229">
        <f>O521*H521</f>
        <v>0</v>
      </c>
      <c r="Q521" s="229">
        <v>0</v>
      </c>
      <c r="R521" s="229">
        <f>Q521*H521</f>
        <v>0</v>
      </c>
      <c r="S521" s="229">
        <v>0</v>
      </c>
      <c r="T521" s="230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1" t="s">
        <v>844</v>
      </c>
      <c r="AT521" s="231" t="s">
        <v>140</v>
      </c>
      <c r="AU521" s="231" t="s">
        <v>82</v>
      </c>
      <c r="AY521" s="18" t="s">
        <v>139</v>
      </c>
      <c r="BE521" s="232">
        <f>IF(N521="základní",J521,0)</f>
        <v>0</v>
      </c>
      <c r="BF521" s="232">
        <f>IF(N521="snížená",J521,0)</f>
        <v>0</v>
      </c>
      <c r="BG521" s="232">
        <f>IF(N521="zákl. přenesená",J521,0)</f>
        <v>0</v>
      </c>
      <c r="BH521" s="232">
        <f>IF(N521="sníž. přenesená",J521,0)</f>
        <v>0</v>
      </c>
      <c r="BI521" s="232">
        <f>IF(N521="nulová",J521,0)</f>
        <v>0</v>
      </c>
      <c r="BJ521" s="18" t="s">
        <v>82</v>
      </c>
      <c r="BK521" s="232">
        <f>ROUND(I521*H521,2)</f>
        <v>0</v>
      </c>
      <c r="BL521" s="18" t="s">
        <v>844</v>
      </c>
      <c r="BM521" s="231" t="s">
        <v>852</v>
      </c>
    </row>
    <row r="522" s="2" customFormat="1">
      <c r="A522" s="39"/>
      <c r="B522" s="40"/>
      <c r="C522" s="41"/>
      <c r="D522" s="233" t="s">
        <v>146</v>
      </c>
      <c r="E522" s="41"/>
      <c r="F522" s="234" t="s">
        <v>853</v>
      </c>
      <c r="G522" s="41"/>
      <c r="H522" s="41"/>
      <c r="I522" s="137"/>
      <c r="J522" s="41"/>
      <c r="K522" s="41"/>
      <c r="L522" s="45"/>
      <c r="M522" s="235"/>
      <c r="N522" s="236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146</v>
      </c>
      <c r="AU522" s="18" t="s">
        <v>82</v>
      </c>
    </row>
    <row r="523" s="2" customFormat="1">
      <c r="A523" s="39"/>
      <c r="B523" s="40"/>
      <c r="C523" s="41"/>
      <c r="D523" s="233" t="s">
        <v>183</v>
      </c>
      <c r="E523" s="41"/>
      <c r="F523" s="260" t="s">
        <v>847</v>
      </c>
      <c r="G523" s="41"/>
      <c r="H523" s="41"/>
      <c r="I523" s="137"/>
      <c r="J523" s="41"/>
      <c r="K523" s="41"/>
      <c r="L523" s="45"/>
      <c r="M523" s="235"/>
      <c r="N523" s="236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183</v>
      </c>
      <c r="AU523" s="18" t="s">
        <v>82</v>
      </c>
    </row>
    <row r="524" s="13" customFormat="1">
      <c r="A524" s="13"/>
      <c r="B524" s="237"/>
      <c r="C524" s="238"/>
      <c r="D524" s="233" t="s">
        <v>147</v>
      </c>
      <c r="E524" s="239" t="s">
        <v>19</v>
      </c>
      <c r="F524" s="240" t="s">
        <v>1242</v>
      </c>
      <c r="G524" s="238"/>
      <c r="H524" s="241">
        <v>4</v>
      </c>
      <c r="I524" s="242"/>
      <c r="J524" s="238"/>
      <c r="K524" s="238"/>
      <c r="L524" s="243"/>
      <c r="M524" s="244"/>
      <c r="N524" s="245"/>
      <c r="O524" s="245"/>
      <c r="P524" s="245"/>
      <c r="Q524" s="245"/>
      <c r="R524" s="245"/>
      <c r="S524" s="245"/>
      <c r="T524" s="24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7" t="s">
        <v>147</v>
      </c>
      <c r="AU524" s="247" t="s">
        <v>82</v>
      </c>
      <c r="AV524" s="13" t="s">
        <v>85</v>
      </c>
      <c r="AW524" s="13" t="s">
        <v>34</v>
      </c>
      <c r="AX524" s="13" t="s">
        <v>82</v>
      </c>
      <c r="AY524" s="247" t="s">
        <v>139</v>
      </c>
    </row>
    <row r="525" s="2" customFormat="1" ht="21.75" customHeight="1">
      <c r="A525" s="39"/>
      <c r="B525" s="40"/>
      <c r="C525" s="250" t="s">
        <v>858</v>
      </c>
      <c r="D525" s="250" t="s">
        <v>161</v>
      </c>
      <c r="E525" s="251" t="s">
        <v>854</v>
      </c>
      <c r="F525" s="252" t="s">
        <v>855</v>
      </c>
      <c r="G525" s="253" t="s">
        <v>155</v>
      </c>
      <c r="H525" s="254">
        <v>28</v>
      </c>
      <c r="I525" s="255"/>
      <c r="J525" s="256">
        <f>ROUND(I525*H525,2)</f>
        <v>0</v>
      </c>
      <c r="K525" s="252" t="s">
        <v>156</v>
      </c>
      <c r="L525" s="257"/>
      <c r="M525" s="258" t="s">
        <v>19</v>
      </c>
      <c r="N525" s="259" t="s">
        <v>45</v>
      </c>
      <c r="O525" s="85"/>
      <c r="P525" s="229">
        <f>O525*H525</f>
        <v>0</v>
      </c>
      <c r="Q525" s="229">
        <v>0</v>
      </c>
      <c r="R525" s="229">
        <f>Q525*H525</f>
        <v>0</v>
      </c>
      <c r="S525" s="229">
        <v>0</v>
      </c>
      <c r="T525" s="230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31" t="s">
        <v>844</v>
      </c>
      <c r="AT525" s="231" t="s">
        <v>161</v>
      </c>
      <c r="AU525" s="231" t="s">
        <v>82</v>
      </c>
      <c r="AY525" s="18" t="s">
        <v>139</v>
      </c>
      <c r="BE525" s="232">
        <f>IF(N525="základní",J525,0)</f>
        <v>0</v>
      </c>
      <c r="BF525" s="232">
        <f>IF(N525="snížená",J525,0)</f>
        <v>0</v>
      </c>
      <c r="BG525" s="232">
        <f>IF(N525="zákl. přenesená",J525,0)</f>
        <v>0</v>
      </c>
      <c r="BH525" s="232">
        <f>IF(N525="sníž. přenesená",J525,0)</f>
        <v>0</v>
      </c>
      <c r="BI525" s="232">
        <f>IF(N525="nulová",J525,0)</f>
        <v>0</v>
      </c>
      <c r="BJ525" s="18" t="s">
        <v>82</v>
      </c>
      <c r="BK525" s="232">
        <f>ROUND(I525*H525,2)</f>
        <v>0</v>
      </c>
      <c r="BL525" s="18" t="s">
        <v>844</v>
      </c>
      <c r="BM525" s="231" t="s">
        <v>856</v>
      </c>
    </row>
    <row r="526" s="2" customFormat="1">
      <c r="A526" s="39"/>
      <c r="B526" s="40"/>
      <c r="C526" s="41"/>
      <c r="D526" s="233" t="s">
        <v>146</v>
      </c>
      <c r="E526" s="41"/>
      <c r="F526" s="234" t="s">
        <v>855</v>
      </c>
      <c r="G526" s="41"/>
      <c r="H526" s="41"/>
      <c r="I526" s="137"/>
      <c r="J526" s="41"/>
      <c r="K526" s="41"/>
      <c r="L526" s="45"/>
      <c r="M526" s="235"/>
      <c r="N526" s="236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146</v>
      </c>
      <c r="AU526" s="18" t="s">
        <v>82</v>
      </c>
    </row>
    <row r="527" s="13" customFormat="1">
      <c r="A527" s="13"/>
      <c r="B527" s="237"/>
      <c r="C527" s="238"/>
      <c r="D527" s="233" t="s">
        <v>147</v>
      </c>
      <c r="E527" s="239" t="s">
        <v>19</v>
      </c>
      <c r="F527" s="240" t="s">
        <v>1243</v>
      </c>
      <c r="G527" s="238"/>
      <c r="H527" s="241">
        <v>28</v>
      </c>
      <c r="I527" s="242"/>
      <c r="J527" s="238"/>
      <c r="K527" s="238"/>
      <c r="L527" s="243"/>
      <c r="M527" s="244"/>
      <c r="N527" s="245"/>
      <c r="O527" s="245"/>
      <c r="P527" s="245"/>
      <c r="Q527" s="245"/>
      <c r="R527" s="245"/>
      <c r="S527" s="245"/>
      <c r="T527" s="246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7" t="s">
        <v>147</v>
      </c>
      <c r="AU527" s="247" t="s">
        <v>82</v>
      </c>
      <c r="AV527" s="13" t="s">
        <v>85</v>
      </c>
      <c r="AW527" s="13" t="s">
        <v>34</v>
      </c>
      <c r="AX527" s="13" t="s">
        <v>82</v>
      </c>
      <c r="AY527" s="247" t="s">
        <v>139</v>
      </c>
    </row>
    <row r="528" s="2" customFormat="1" ht="21.75" customHeight="1">
      <c r="A528" s="39"/>
      <c r="B528" s="40"/>
      <c r="C528" s="220" t="s">
        <v>864</v>
      </c>
      <c r="D528" s="220" t="s">
        <v>140</v>
      </c>
      <c r="E528" s="221" t="s">
        <v>859</v>
      </c>
      <c r="F528" s="222" t="s">
        <v>860</v>
      </c>
      <c r="G528" s="223" t="s">
        <v>180</v>
      </c>
      <c r="H528" s="224">
        <v>105</v>
      </c>
      <c r="I528" s="225"/>
      <c r="J528" s="226">
        <f>ROUND(I528*H528,2)</f>
        <v>0</v>
      </c>
      <c r="K528" s="222" t="s">
        <v>156</v>
      </c>
      <c r="L528" s="45"/>
      <c r="M528" s="227" t="s">
        <v>19</v>
      </c>
      <c r="N528" s="228" t="s">
        <v>45</v>
      </c>
      <c r="O528" s="85"/>
      <c r="P528" s="229">
        <f>O528*H528</f>
        <v>0</v>
      </c>
      <c r="Q528" s="229">
        <v>0.00014999999999999999</v>
      </c>
      <c r="R528" s="229">
        <f>Q528*H528</f>
        <v>0.01575</v>
      </c>
      <c r="S528" s="229">
        <v>0</v>
      </c>
      <c r="T528" s="230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1" t="s">
        <v>144</v>
      </c>
      <c r="AT528" s="231" t="s">
        <v>140</v>
      </c>
      <c r="AU528" s="231" t="s">
        <v>82</v>
      </c>
      <c r="AY528" s="18" t="s">
        <v>139</v>
      </c>
      <c r="BE528" s="232">
        <f>IF(N528="základní",J528,0)</f>
        <v>0</v>
      </c>
      <c r="BF528" s="232">
        <f>IF(N528="snížená",J528,0)</f>
        <v>0</v>
      </c>
      <c r="BG528" s="232">
        <f>IF(N528="zákl. přenesená",J528,0)</f>
        <v>0</v>
      </c>
      <c r="BH528" s="232">
        <f>IF(N528="sníž. přenesená",J528,0)</f>
        <v>0</v>
      </c>
      <c r="BI528" s="232">
        <f>IF(N528="nulová",J528,0)</f>
        <v>0</v>
      </c>
      <c r="BJ528" s="18" t="s">
        <v>82</v>
      </c>
      <c r="BK528" s="232">
        <f>ROUND(I528*H528,2)</f>
        <v>0</v>
      </c>
      <c r="BL528" s="18" t="s">
        <v>144</v>
      </c>
      <c r="BM528" s="231" t="s">
        <v>861</v>
      </c>
    </row>
    <row r="529" s="2" customFormat="1">
      <c r="A529" s="39"/>
      <c r="B529" s="40"/>
      <c r="C529" s="41"/>
      <c r="D529" s="233" t="s">
        <v>146</v>
      </c>
      <c r="E529" s="41"/>
      <c r="F529" s="234" t="s">
        <v>862</v>
      </c>
      <c r="G529" s="41"/>
      <c r="H529" s="41"/>
      <c r="I529" s="137"/>
      <c r="J529" s="41"/>
      <c r="K529" s="41"/>
      <c r="L529" s="45"/>
      <c r="M529" s="235"/>
      <c r="N529" s="236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146</v>
      </c>
      <c r="AU529" s="18" t="s">
        <v>82</v>
      </c>
    </row>
    <row r="530" s="2" customFormat="1">
      <c r="A530" s="39"/>
      <c r="B530" s="40"/>
      <c r="C530" s="41"/>
      <c r="D530" s="233" t="s">
        <v>183</v>
      </c>
      <c r="E530" s="41"/>
      <c r="F530" s="260" t="s">
        <v>847</v>
      </c>
      <c r="G530" s="41"/>
      <c r="H530" s="41"/>
      <c r="I530" s="137"/>
      <c r="J530" s="41"/>
      <c r="K530" s="41"/>
      <c r="L530" s="45"/>
      <c r="M530" s="235"/>
      <c r="N530" s="236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183</v>
      </c>
      <c r="AU530" s="18" t="s">
        <v>82</v>
      </c>
    </row>
    <row r="531" s="13" customFormat="1">
      <c r="A531" s="13"/>
      <c r="B531" s="237"/>
      <c r="C531" s="238"/>
      <c r="D531" s="233" t="s">
        <v>147</v>
      </c>
      <c r="E531" s="239" t="s">
        <v>19</v>
      </c>
      <c r="F531" s="240" t="s">
        <v>1244</v>
      </c>
      <c r="G531" s="238"/>
      <c r="H531" s="241">
        <v>105</v>
      </c>
      <c r="I531" s="242"/>
      <c r="J531" s="238"/>
      <c r="K531" s="238"/>
      <c r="L531" s="243"/>
      <c r="M531" s="244"/>
      <c r="N531" s="245"/>
      <c r="O531" s="245"/>
      <c r="P531" s="245"/>
      <c r="Q531" s="245"/>
      <c r="R531" s="245"/>
      <c r="S531" s="245"/>
      <c r="T531" s="246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7" t="s">
        <v>147</v>
      </c>
      <c r="AU531" s="247" t="s">
        <v>82</v>
      </c>
      <c r="AV531" s="13" t="s">
        <v>85</v>
      </c>
      <c r="AW531" s="13" t="s">
        <v>34</v>
      </c>
      <c r="AX531" s="13" t="s">
        <v>82</v>
      </c>
      <c r="AY531" s="247" t="s">
        <v>139</v>
      </c>
    </row>
    <row r="532" s="2" customFormat="1" ht="21.75" customHeight="1">
      <c r="A532" s="39"/>
      <c r="B532" s="40"/>
      <c r="C532" s="220" t="s">
        <v>869</v>
      </c>
      <c r="D532" s="220" t="s">
        <v>140</v>
      </c>
      <c r="E532" s="221" t="s">
        <v>865</v>
      </c>
      <c r="F532" s="222" t="s">
        <v>866</v>
      </c>
      <c r="G532" s="223" t="s">
        <v>180</v>
      </c>
      <c r="H532" s="224">
        <v>105</v>
      </c>
      <c r="I532" s="225"/>
      <c r="J532" s="226">
        <f>ROUND(I532*H532,2)</f>
        <v>0</v>
      </c>
      <c r="K532" s="222" t="s">
        <v>156</v>
      </c>
      <c r="L532" s="45"/>
      <c r="M532" s="227" t="s">
        <v>19</v>
      </c>
      <c r="N532" s="228" t="s">
        <v>45</v>
      </c>
      <c r="O532" s="85"/>
      <c r="P532" s="229">
        <f>O532*H532</f>
        <v>0</v>
      </c>
      <c r="Q532" s="229">
        <v>0</v>
      </c>
      <c r="R532" s="229">
        <f>Q532*H532</f>
        <v>0</v>
      </c>
      <c r="S532" s="229">
        <v>0</v>
      </c>
      <c r="T532" s="230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1" t="s">
        <v>844</v>
      </c>
      <c r="AT532" s="231" t="s">
        <v>140</v>
      </c>
      <c r="AU532" s="231" t="s">
        <v>82</v>
      </c>
      <c r="AY532" s="18" t="s">
        <v>139</v>
      </c>
      <c r="BE532" s="232">
        <f>IF(N532="základní",J532,0)</f>
        <v>0</v>
      </c>
      <c r="BF532" s="232">
        <f>IF(N532="snížená",J532,0)</f>
        <v>0</v>
      </c>
      <c r="BG532" s="232">
        <f>IF(N532="zákl. přenesená",J532,0)</f>
        <v>0</v>
      </c>
      <c r="BH532" s="232">
        <f>IF(N532="sníž. přenesená",J532,0)</f>
        <v>0</v>
      </c>
      <c r="BI532" s="232">
        <f>IF(N532="nulová",J532,0)</f>
        <v>0</v>
      </c>
      <c r="BJ532" s="18" t="s">
        <v>82</v>
      </c>
      <c r="BK532" s="232">
        <f>ROUND(I532*H532,2)</f>
        <v>0</v>
      </c>
      <c r="BL532" s="18" t="s">
        <v>844</v>
      </c>
      <c r="BM532" s="231" t="s">
        <v>867</v>
      </c>
    </row>
    <row r="533" s="2" customFormat="1">
      <c r="A533" s="39"/>
      <c r="B533" s="40"/>
      <c r="C533" s="41"/>
      <c r="D533" s="233" t="s">
        <v>146</v>
      </c>
      <c r="E533" s="41"/>
      <c r="F533" s="234" t="s">
        <v>868</v>
      </c>
      <c r="G533" s="41"/>
      <c r="H533" s="41"/>
      <c r="I533" s="137"/>
      <c r="J533" s="41"/>
      <c r="K533" s="41"/>
      <c r="L533" s="45"/>
      <c r="M533" s="235"/>
      <c r="N533" s="236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146</v>
      </c>
      <c r="AU533" s="18" t="s">
        <v>82</v>
      </c>
    </row>
    <row r="534" s="2" customFormat="1">
      <c r="A534" s="39"/>
      <c r="B534" s="40"/>
      <c r="C534" s="41"/>
      <c r="D534" s="233" t="s">
        <v>183</v>
      </c>
      <c r="E534" s="41"/>
      <c r="F534" s="260" t="s">
        <v>847</v>
      </c>
      <c r="G534" s="41"/>
      <c r="H534" s="41"/>
      <c r="I534" s="137"/>
      <c r="J534" s="41"/>
      <c r="K534" s="41"/>
      <c r="L534" s="45"/>
      <c r="M534" s="235"/>
      <c r="N534" s="236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183</v>
      </c>
      <c r="AU534" s="18" t="s">
        <v>82</v>
      </c>
    </row>
    <row r="535" s="13" customFormat="1">
      <c r="A535" s="13"/>
      <c r="B535" s="237"/>
      <c r="C535" s="238"/>
      <c r="D535" s="233" t="s">
        <v>147</v>
      </c>
      <c r="E535" s="239" t="s">
        <v>19</v>
      </c>
      <c r="F535" s="240" t="s">
        <v>1244</v>
      </c>
      <c r="G535" s="238"/>
      <c r="H535" s="241">
        <v>105</v>
      </c>
      <c r="I535" s="242"/>
      <c r="J535" s="238"/>
      <c r="K535" s="238"/>
      <c r="L535" s="243"/>
      <c r="M535" s="244"/>
      <c r="N535" s="245"/>
      <c r="O535" s="245"/>
      <c r="P535" s="245"/>
      <c r="Q535" s="245"/>
      <c r="R535" s="245"/>
      <c r="S535" s="245"/>
      <c r="T535" s="246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7" t="s">
        <v>147</v>
      </c>
      <c r="AU535" s="247" t="s">
        <v>82</v>
      </c>
      <c r="AV535" s="13" t="s">
        <v>85</v>
      </c>
      <c r="AW535" s="13" t="s">
        <v>34</v>
      </c>
      <c r="AX535" s="13" t="s">
        <v>82</v>
      </c>
      <c r="AY535" s="247" t="s">
        <v>139</v>
      </c>
    </row>
    <row r="536" s="2" customFormat="1" ht="21.75" customHeight="1">
      <c r="A536" s="39"/>
      <c r="B536" s="40"/>
      <c r="C536" s="250" t="s">
        <v>874</v>
      </c>
      <c r="D536" s="250" t="s">
        <v>161</v>
      </c>
      <c r="E536" s="251" t="s">
        <v>870</v>
      </c>
      <c r="F536" s="252" t="s">
        <v>871</v>
      </c>
      <c r="G536" s="253" t="s">
        <v>155</v>
      </c>
      <c r="H536" s="254">
        <v>30</v>
      </c>
      <c r="I536" s="255"/>
      <c r="J536" s="256">
        <f>ROUND(I536*H536,2)</f>
        <v>0</v>
      </c>
      <c r="K536" s="252" t="s">
        <v>156</v>
      </c>
      <c r="L536" s="257"/>
      <c r="M536" s="258" t="s">
        <v>19</v>
      </c>
      <c r="N536" s="259" t="s">
        <v>45</v>
      </c>
      <c r="O536" s="85"/>
      <c r="P536" s="229">
        <f>O536*H536</f>
        <v>0</v>
      </c>
      <c r="Q536" s="229">
        <v>0.012500000000000001</v>
      </c>
      <c r="R536" s="229">
        <f>Q536*H536</f>
        <v>0.375</v>
      </c>
      <c r="S536" s="229">
        <v>0</v>
      </c>
      <c r="T536" s="230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1" t="s">
        <v>844</v>
      </c>
      <c r="AT536" s="231" t="s">
        <v>161</v>
      </c>
      <c r="AU536" s="231" t="s">
        <v>82</v>
      </c>
      <c r="AY536" s="18" t="s">
        <v>139</v>
      </c>
      <c r="BE536" s="232">
        <f>IF(N536="základní",J536,0)</f>
        <v>0</v>
      </c>
      <c r="BF536" s="232">
        <f>IF(N536="snížená",J536,0)</f>
        <v>0</v>
      </c>
      <c r="BG536" s="232">
        <f>IF(N536="zákl. přenesená",J536,0)</f>
        <v>0</v>
      </c>
      <c r="BH536" s="232">
        <f>IF(N536="sníž. přenesená",J536,0)</f>
        <v>0</v>
      </c>
      <c r="BI536" s="232">
        <f>IF(N536="nulová",J536,0)</f>
        <v>0</v>
      </c>
      <c r="BJ536" s="18" t="s">
        <v>82</v>
      </c>
      <c r="BK536" s="232">
        <f>ROUND(I536*H536,2)</f>
        <v>0</v>
      </c>
      <c r="BL536" s="18" t="s">
        <v>844</v>
      </c>
      <c r="BM536" s="231" t="s">
        <v>872</v>
      </c>
    </row>
    <row r="537" s="2" customFormat="1">
      <c r="A537" s="39"/>
      <c r="B537" s="40"/>
      <c r="C537" s="41"/>
      <c r="D537" s="233" t="s">
        <v>146</v>
      </c>
      <c r="E537" s="41"/>
      <c r="F537" s="234" t="s">
        <v>871</v>
      </c>
      <c r="G537" s="41"/>
      <c r="H537" s="41"/>
      <c r="I537" s="137"/>
      <c r="J537" s="41"/>
      <c r="K537" s="41"/>
      <c r="L537" s="45"/>
      <c r="M537" s="235"/>
      <c r="N537" s="236"/>
      <c r="O537" s="85"/>
      <c r="P537" s="85"/>
      <c r="Q537" s="85"/>
      <c r="R537" s="85"/>
      <c r="S537" s="85"/>
      <c r="T537" s="86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146</v>
      </c>
      <c r="AU537" s="18" t="s">
        <v>82</v>
      </c>
    </row>
    <row r="538" s="13" customFormat="1">
      <c r="A538" s="13"/>
      <c r="B538" s="237"/>
      <c r="C538" s="238"/>
      <c r="D538" s="233" t="s">
        <v>147</v>
      </c>
      <c r="E538" s="239" t="s">
        <v>19</v>
      </c>
      <c r="F538" s="240" t="s">
        <v>1245</v>
      </c>
      <c r="G538" s="238"/>
      <c r="H538" s="241">
        <v>30</v>
      </c>
      <c r="I538" s="242"/>
      <c r="J538" s="238"/>
      <c r="K538" s="238"/>
      <c r="L538" s="243"/>
      <c r="M538" s="244"/>
      <c r="N538" s="245"/>
      <c r="O538" s="245"/>
      <c r="P538" s="245"/>
      <c r="Q538" s="245"/>
      <c r="R538" s="245"/>
      <c r="S538" s="245"/>
      <c r="T538" s="246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7" t="s">
        <v>147</v>
      </c>
      <c r="AU538" s="247" t="s">
        <v>82</v>
      </c>
      <c r="AV538" s="13" t="s">
        <v>85</v>
      </c>
      <c r="AW538" s="13" t="s">
        <v>34</v>
      </c>
      <c r="AX538" s="13" t="s">
        <v>82</v>
      </c>
      <c r="AY538" s="247" t="s">
        <v>139</v>
      </c>
    </row>
    <row r="539" s="2" customFormat="1" ht="21.75" customHeight="1">
      <c r="A539" s="39"/>
      <c r="B539" s="40"/>
      <c r="C539" s="220" t="s">
        <v>883</v>
      </c>
      <c r="D539" s="220" t="s">
        <v>140</v>
      </c>
      <c r="E539" s="221" t="s">
        <v>875</v>
      </c>
      <c r="F539" s="222" t="s">
        <v>876</v>
      </c>
      <c r="G539" s="223" t="s">
        <v>1130</v>
      </c>
      <c r="H539" s="224">
        <v>4.3200000000000003</v>
      </c>
      <c r="I539" s="225"/>
      <c r="J539" s="226">
        <f>ROUND(I539*H539,2)</f>
        <v>0</v>
      </c>
      <c r="K539" s="222" t="s">
        <v>156</v>
      </c>
      <c r="L539" s="45"/>
      <c r="M539" s="227" t="s">
        <v>19</v>
      </c>
      <c r="N539" s="228" t="s">
        <v>45</v>
      </c>
      <c r="O539" s="85"/>
      <c r="P539" s="229">
        <f>O539*H539</f>
        <v>0</v>
      </c>
      <c r="Q539" s="229">
        <v>0</v>
      </c>
      <c r="R539" s="229">
        <f>Q539*H539</f>
        <v>0</v>
      </c>
      <c r="S539" s="229">
        <v>0</v>
      </c>
      <c r="T539" s="230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1" t="s">
        <v>167</v>
      </c>
      <c r="AT539" s="231" t="s">
        <v>140</v>
      </c>
      <c r="AU539" s="231" t="s">
        <v>82</v>
      </c>
      <c r="AY539" s="18" t="s">
        <v>139</v>
      </c>
      <c r="BE539" s="232">
        <f>IF(N539="základní",J539,0)</f>
        <v>0</v>
      </c>
      <c r="BF539" s="232">
        <f>IF(N539="snížená",J539,0)</f>
        <v>0</v>
      </c>
      <c r="BG539" s="232">
        <f>IF(N539="zákl. přenesená",J539,0)</f>
        <v>0</v>
      </c>
      <c r="BH539" s="232">
        <f>IF(N539="sníž. přenesená",J539,0)</f>
        <v>0</v>
      </c>
      <c r="BI539" s="232">
        <f>IF(N539="nulová",J539,0)</f>
        <v>0</v>
      </c>
      <c r="BJ539" s="18" t="s">
        <v>82</v>
      </c>
      <c r="BK539" s="232">
        <f>ROUND(I539*H539,2)</f>
        <v>0</v>
      </c>
      <c r="BL539" s="18" t="s">
        <v>167</v>
      </c>
      <c r="BM539" s="231" t="s">
        <v>878</v>
      </c>
    </row>
    <row r="540" s="2" customFormat="1">
      <c r="A540" s="39"/>
      <c r="B540" s="40"/>
      <c r="C540" s="41"/>
      <c r="D540" s="233" t="s">
        <v>146</v>
      </c>
      <c r="E540" s="41"/>
      <c r="F540" s="234" t="s">
        <v>879</v>
      </c>
      <c r="G540" s="41"/>
      <c r="H540" s="41"/>
      <c r="I540" s="137"/>
      <c r="J540" s="41"/>
      <c r="K540" s="41"/>
      <c r="L540" s="45"/>
      <c r="M540" s="235"/>
      <c r="N540" s="236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146</v>
      </c>
      <c r="AU540" s="18" t="s">
        <v>82</v>
      </c>
    </row>
    <row r="541" s="2" customFormat="1">
      <c r="A541" s="39"/>
      <c r="B541" s="40"/>
      <c r="C541" s="41"/>
      <c r="D541" s="233" t="s">
        <v>183</v>
      </c>
      <c r="E541" s="41"/>
      <c r="F541" s="260" t="s">
        <v>880</v>
      </c>
      <c r="G541" s="41"/>
      <c r="H541" s="41"/>
      <c r="I541" s="137"/>
      <c r="J541" s="41"/>
      <c r="K541" s="41"/>
      <c r="L541" s="45"/>
      <c r="M541" s="235"/>
      <c r="N541" s="236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183</v>
      </c>
      <c r="AU541" s="18" t="s">
        <v>82</v>
      </c>
    </row>
    <row r="542" s="13" customFormat="1">
      <c r="A542" s="13"/>
      <c r="B542" s="237"/>
      <c r="C542" s="238"/>
      <c r="D542" s="233" t="s">
        <v>147</v>
      </c>
      <c r="E542" s="239" t="s">
        <v>19</v>
      </c>
      <c r="F542" s="240" t="s">
        <v>1246</v>
      </c>
      <c r="G542" s="238"/>
      <c r="H542" s="241">
        <v>4.3200000000000003</v>
      </c>
      <c r="I542" s="242"/>
      <c r="J542" s="238"/>
      <c r="K542" s="238"/>
      <c r="L542" s="243"/>
      <c r="M542" s="244"/>
      <c r="N542" s="245"/>
      <c r="O542" s="245"/>
      <c r="P542" s="245"/>
      <c r="Q542" s="245"/>
      <c r="R542" s="245"/>
      <c r="S542" s="245"/>
      <c r="T542" s="246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7" t="s">
        <v>147</v>
      </c>
      <c r="AU542" s="247" t="s">
        <v>82</v>
      </c>
      <c r="AV542" s="13" t="s">
        <v>85</v>
      </c>
      <c r="AW542" s="13" t="s">
        <v>34</v>
      </c>
      <c r="AX542" s="13" t="s">
        <v>82</v>
      </c>
      <c r="AY542" s="247" t="s">
        <v>139</v>
      </c>
    </row>
    <row r="543" s="12" customFormat="1" ht="22.8" customHeight="1">
      <c r="A543" s="12"/>
      <c r="B543" s="206"/>
      <c r="C543" s="207"/>
      <c r="D543" s="208" t="s">
        <v>73</v>
      </c>
      <c r="E543" s="248" t="s">
        <v>198</v>
      </c>
      <c r="F543" s="248" t="s">
        <v>882</v>
      </c>
      <c r="G543" s="207"/>
      <c r="H543" s="207"/>
      <c r="I543" s="210"/>
      <c r="J543" s="249">
        <f>BK543</f>
        <v>0</v>
      </c>
      <c r="K543" s="207"/>
      <c r="L543" s="212"/>
      <c r="M543" s="213"/>
      <c r="N543" s="214"/>
      <c r="O543" s="214"/>
      <c r="P543" s="215">
        <f>SUM(P544:P552)</f>
        <v>0</v>
      </c>
      <c r="Q543" s="214"/>
      <c r="R543" s="215">
        <f>SUM(R544:R552)</f>
        <v>0</v>
      </c>
      <c r="S543" s="214"/>
      <c r="T543" s="216">
        <f>SUM(T544:T552)</f>
        <v>0</v>
      </c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R543" s="217" t="s">
        <v>82</v>
      </c>
      <c r="AT543" s="218" t="s">
        <v>73</v>
      </c>
      <c r="AU543" s="218" t="s">
        <v>82</v>
      </c>
      <c r="AY543" s="217" t="s">
        <v>139</v>
      </c>
      <c r="BK543" s="219">
        <f>SUM(BK544:BK552)</f>
        <v>0</v>
      </c>
    </row>
    <row r="544" s="2" customFormat="1" ht="21.75" customHeight="1">
      <c r="A544" s="39"/>
      <c r="B544" s="40"/>
      <c r="C544" s="220" t="s">
        <v>889</v>
      </c>
      <c r="D544" s="220" t="s">
        <v>140</v>
      </c>
      <c r="E544" s="221" t="s">
        <v>884</v>
      </c>
      <c r="F544" s="222" t="s">
        <v>885</v>
      </c>
      <c r="G544" s="223" t="s">
        <v>886</v>
      </c>
      <c r="H544" s="224">
        <v>2</v>
      </c>
      <c r="I544" s="225"/>
      <c r="J544" s="226">
        <f>ROUND(I544*H544,2)</f>
        <v>0</v>
      </c>
      <c r="K544" s="222" t="s">
        <v>19</v>
      </c>
      <c r="L544" s="45"/>
      <c r="M544" s="227" t="s">
        <v>19</v>
      </c>
      <c r="N544" s="228" t="s">
        <v>45</v>
      </c>
      <c r="O544" s="85"/>
      <c r="P544" s="229">
        <f>O544*H544</f>
        <v>0</v>
      </c>
      <c r="Q544" s="229">
        <v>0</v>
      </c>
      <c r="R544" s="229">
        <f>Q544*H544</f>
        <v>0</v>
      </c>
      <c r="S544" s="229">
        <v>0</v>
      </c>
      <c r="T544" s="230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1" t="s">
        <v>167</v>
      </c>
      <c r="AT544" s="231" t="s">
        <v>140</v>
      </c>
      <c r="AU544" s="231" t="s">
        <v>85</v>
      </c>
      <c r="AY544" s="18" t="s">
        <v>139</v>
      </c>
      <c r="BE544" s="232">
        <f>IF(N544="základní",J544,0)</f>
        <v>0</v>
      </c>
      <c r="BF544" s="232">
        <f>IF(N544="snížená",J544,0)</f>
        <v>0</v>
      </c>
      <c r="BG544" s="232">
        <f>IF(N544="zákl. přenesená",J544,0)</f>
        <v>0</v>
      </c>
      <c r="BH544" s="232">
        <f>IF(N544="sníž. přenesená",J544,0)</f>
        <v>0</v>
      </c>
      <c r="BI544" s="232">
        <f>IF(N544="nulová",J544,0)</f>
        <v>0</v>
      </c>
      <c r="BJ544" s="18" t="s">
        <v>82</v>
      </c>
      <c r="BK544" s="232">
        <f>ROUND(I544*H544,2)</f>
        <v>0</v>
      </c>
      <c r="BL544" s="18" t="s">
        <v>167</v>
      </c>
      <c r="BM544" s="231" t="s">
        <v>887</v>
      </c>
    </row>
    <row r="545" s="2" customFormat="1">
      <c r="A545" s="39"/>
      <c r="B545" s="40"/>
      <c r="C545" s="41"/>
      <c r="D545" s="233" t="s">
        <v>146</v>
      </c>
      <c r="E545" s="41"/>
      <c r="F545" s="234" t="s">
        <v>885</v>
      </c>
      <c r="G545" s="41"/>
      <c r="H545" s="41"/>
      <c r="I545" s="137"/>
      <c r="J545" s="41"/>
      <c r="K545" s="41"/>
      <c r="L545" s="45"/>
      <c r="M545" s="235"/>
      <c r="N545" s="236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146</v>
      </c>
      <c r="AU545" s="18" t="s">
        <v>85</v>
      </c>
    </row>
    <row r="546" s="13" customFormat="1">
      <c r="A546" s="13"/>
      <c r="B546" s="237"/>
      <c r="C546" s="238"/>
      <c r="D546" s="233" t="s">
        <v>147</v>
      </c>
      <c r="E546" s="239" t="s">
        <v>19</v>
      </c>
      <c r="F546" s="240" t="s">
        <v>1247</v>
      </c>
      <c r="G546" s="238"/>
      <c r="H546" s="241">
        <v>1</v>
      </c>
      <c r="I546" s="242"/>
      <c r="J546" s="238"/>
      <c r="K546" s="238"/>
      <c r="L546" s="243"/>
      <c r="M546" s="244"/>
      <c r="N546" s="245"/>
      <c r="O546" s="245"/>
      <c r="P546" s="245"/>
      <c r="Q546" s="245"/>
      <c r="R546" s="245"/>
      <c r="S546" s="245"/>
      <c r="T546" s="246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7" t="s">
        <v>147</v>
      </c>
      <c r="AU546" s="247" t="s">
        <v>85</v>
      </c>
      <c r="AV546" s="13" t="s">
        <v>85</v>
      </c>
      <c r="AW546" s="13" t="s">
        <v>34</v>
      </c>
      <c r="AX546" s="13" t="s">
        <v>74</v>
      </c>
      <c r="AY546" s="247" t="s">
        <v>139</v>
      </c>
    </row>
    <row r="547" s="13" customFormat="1">
      <c r="A547" s="13"/>
      <c r="B547" s="237"/>
      <c r="C547" s="238"/>
      <c r="D547" s="233" t="s">
        <v>147</v>
      </c>
      <c r="E547" s="239" t="s">
        <v>19</v>
      </c>
      <c r="F547" s="240" t="s">
        <v>1156</v>
      </c>
      <c r="G547" s="238"/>
      <c r="H547" s="241">
        <v>1</v>
      </c>
      <c r="I547" s="242"/>
      <c r="J547" s="238"/>
      <c r="K547" s="238"/>
      <c r="L547" s="243"/>
      <c r="M547" s="244"/>
      <c r="N547" s="245"/>
      <c r="O547" s="245"/>
      <c r="P547" s="245"/>
      <c r="Q547" s="245"/>
      <c r="R547" s="245"/>
      <c r="S547" s="245"/>
      <c r="T547" s="246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7" t="s">
        <v>147</v>
      </c>
      <c r="AU547" s="247" t="s">
        <v>85</v>
      </c>
      <c r="AV547" s="13" t="s">
        <v>85</v>
      </c>
      <c r="AW547" s="13" t="s">
        <v>34</v>
      </c>
      <c r="AX547" s="13" t="s">
        <v>74</v>
      </c>
      <c r="AY547" s="247" t="s">
        <v>139</v>
      </c>
    </row>
    <row r="548" s="14" customFormat="1">
      <c r="A548" s="14"/>
      <c r="B548" s="261"/>
      <c r="C548" s="262"/>
      <c r="D548" s="233" t="s">
        <v>147</v>
      </c>
      <c r="E548" s="263" t="s">
        <v>19</v>
      </c>
      <c r="F548" s="264" t="s">
        <v>439</v>
      </c>
      <c r="G548" s="262"/>
      <c r="H548" s="265">
        <v>2</v>
      </c>
      <c r="I548" s="266"/>
      <c r="J548" s="262"/>
      <c r="K548" s="262"/>
      <c r="L548" s="267"/>
      <c r="M548" s="268"/>
      <c r="N548" s="269"/>
      <c r="O548" s="269"/>
      <c r="P548" s="269"/>
      <c r="Q548" s="269"/>
      <c r="R548" s="269"/>
      <c r="S548" s="269"/>
      <c r="T548" s="270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71" t="s">
        <v>147</v>
      </c>
      <c r="AU548" s="271" t="s">
        <v>85</v>
      </c>
      <c r="AV548" s="14" t="s">
        <v>167</v>
      </c>
      <c r="AW548" s="14" t="s">
        <v>34</v>
      </c>
      <c r="AX548" s="14" t="s">
        <v>82</v>
      </c>
      <c r="AY548" s="271" t="s">
        <v>139</v>
      </c>
    </row>
    <row r="549" s="2" customFormat="1" ht="16.5" customHeight="1">
      <c r="A549" s="39"/>
      <c r="B549" s="40"/>
      <c r="C549" s="220" t="s">
        <v>897</v>
      </c>
      <c r="D549" s="220" t="s">
        <v>140</v>
      </c>
      <c r="E549" s="221" t="s">
        <v>890</v>
      </c>
      <c r="F549" s="222" t="s">
        <v>891</v>
      </c>
      <c r="G549" s="223" t="s">
        <v>886</v>
      </c>
      <c r="H549" s="224">
        <v>5</v>
      </c>
      <c r="I549" s="225"/>
      <c r="J549" s="226">
        <f>ROUND(I549*H549,2)</f>
        <v>0</v>
      </c>
      <c r="K549" s="222" t="s">
        <v>19</v>
      </c>
      <c r="L549" s="45"/>
      <c r="M549" s="227" t="s">
        <v>19</v>
      </c>
      <c r="N549" s="228" t="s">
        <v>45</v>
      </c>
      <c r="O549" s="85"/>
      <c r="P549" s="229">
        <f>O549*H549</f>
        <v>0</v>
      </c>
      <c r="Q549" s="229">
        <v>0</v>
      </c>
      <c r="R549" s="229">
        <f>Q549*H549</f>
        <v>0</v>
      </c>
      <c r="S549" s="229">
        <v>0</v>
      </c>
      <c r="T549" s="230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1" t="s">
        <v>167</v>
      </c>
      <c r="AT549" s="231" t="s">
        <v>140</v>
      </c>
      <c r="AU549" s="231" t="s">
        <v>85</v>
      </c>
      <c r="AY549" s="18" t="s">
        <v>139</v>
      </c>
      <c r="BE549" s="232">
        <f>IF(N549="základní",J549,0)</f>
        <v>0</v>
      </c>
      <c r="BF549" s="232">
        <f>IF(N549="snížená",J549,0)</f>
        <v>0</v>
      </c>
      <c r="BG549" s="232">
        <f>IF(N549="zákl. přenesená",J549,0)</f>
        <v>0</v>
      </c>
      <c r="BH549" s="232">
        <f>IF(N549="sníž. přenesená",J549,0)</f>
        <v>0</v>
      </c>
      <c r="BI549" s="232">
        <f>IF(N549="nulová",J549,0)</f>
        <v>0</v>
      </c>
      <c r="BJ549" s="18" t="s">
        <v>82</v>
      </c>
      <c r="BK549" s="232">
        <f>ROUND(I549*H549,2)</f>
        <v>0</v>
      </c>
      <c r="BL549" s="18" t="s">
        <v>167</v>
      </c>
      <c r="BM549" s="231" t="s">
        <v>892</v>
      </c>
    </row>
    <row r="550" s="2" customFormat="1">
      <c r="A550" s="39"/>
      <c r="B550" s="40"/>
      <c r="C550" s="41"/>
      <c r="D550" s="233" t="s">
        <v>146</v>
      </c>
      <c r="E550" s="41"/>
      <c r="F550" s="234" t="s">
        <v>891</v>
      </c>
      <c r="G550" s="41"/>
      <c r="H550" s="41"/>
      <c r="I550" s="137"/>
      <c r="J550" s="41"/>
      <c r="K550" s="41"/>
      <c r="L550" s="45"/>
      <c r="M550" s="235"/>
      <c r="N550" s="236"/>
      <c r="O550" s="85"/>
      <c r="P550" s="85"/>
      <c r="Q550" s="85"/>
      <c r="R550" s="85"/>
      <c r="S550" s="85"/>
      <c r="T550" s="86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146</v>
      </c>
      <c r="AU550" s="18" t="s">
        <v>85</v>
      </c>
    </row>
    <row r="551" s="2" customFormat="1">
      <c r="A551" s="39"/>
      <c r="B551" s="40"/>
      <c r="C551" s="41"/>
      <c r="D551" s="233" t="s">
        <v>196</v>
      </c>
      <c r="E551" s="41"/>
      <c r="F551" s="260" t="s">
        <v>893</v>
      </c>
      <c r="G551" s="41"/>
      <c r="H551" s="41"/>
      <c r="I551" s="137"/>
      <c r="J551" s="41"/>
      <c r="K551" s="41"/>
      <c r="L551" s="45"/>
      <c r="M551" s="235"/>
      <c r="N551" s="236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196</v>
      </c>
      <c r="AU551" s="18" t="s">
        <v>85</v>
      </c>
    </row>
    <row r="552" s="13" customFormat="1">
      <c r="A552" s="13"/>
      <c r="B552" s="237"/>
      <c r="C552" s="238"/>
      <c r="D552" s="233" t="s">
        <v>147</v>
      </c>
      <c r="E552" s="239" t="s">
        <v>19</v>
      </c>
      <c r="F552" s="240" t="s">
        <v>1248</v>
      </c>
      <c r="G552" s="238"/>
      <c r="H552" s="241">
        <v>5</v>
      </c>
      <c r="I552" s="242"/>
      <c r="J552" s="238"/>
      <c r="K552" s="238"/>
      <c r="L552" s="243"/>
      <c r="M552" s="244"/>
      <c r="N552" s="245"/>
      <c r="O552" s="245"/>
      <c r="P552" s="245"/>
      <c r="Q552" s="245"/>
      <c r="R552" s="245"/>
      <c r="S552" s="245"/>
      <c r="T552" s="246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7" t="s">
        <v>147</v>
      </c>
      <c r="AU552" s="247" t="s">
        <v>85</v>
      </c>
      <c r="AV552" s="13" t="s">
        <v>85</v>
      </c>
      <c r="AW552" s="13" t="s">
        <v>34</v>
      </c>
      <c r="AX552" s="13" t="s">
        <v>82</v>
      </c>
      <c r="AY552" s="247" t="s">
        <v>139</v>
      </c>
    </row>
    <row r="553" s="12" customFormat="1" ht="25.92" customHeight="1">
      <c r="A553" s="12"/>
      <c r="B553" s="206"/>
      <c r="C553" s="207"/>
      <c r="D553" s="208" t="s">
        <v>73</v>
      </c>
      <c r="E553" s="209" t="s">
        <v>895</v>
      </c>
      <c r="F553" s="209" t="s">
        <v>896</v>
      </c>
      <c r="G553" s="207"/>
      <c r="H553" s="207"/>
      <c r="I553" s="210"/>
      <c r="J553" s="211">
        <f>BK553</f>
        <v>0</v>
      </c>
      <c r="K553" s="207"/>
      <c r="L553" s="212"/>
      <c r="M553" s="213"/>
      <c r="N553" s="214"/>
      <c r="O553" s="214"/>
      <c r="P553" s="215">
        <f>SUM(P554:P575)</f>
        <v>0</v>
      </c>
      <c r="Q553" s="214"/>
      <c r="R553" s="215">
        <f>SUM(R554:R575)</f>
        <v>0</v>
      </c>
      <c r="S553" s="214"/>
      <c r="T553" s="216">
        <f>SUM(T554:T575)</f>
        <v>0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217" t="s">
        <v>167</v>
      </c>
      <c r="AT553" s="218" t="s">
        <v>73</v>
      </c>
      <c r="AU553" s="218" t="s">
        <v>74</v>
      </c>
      <c r="AY553" s="217" t="s">
        <v>139</v>
      </c>
      <c r="BK553" s="219">
        <f>SUM(BK554:BK575)</f>
        <v>0</v>
      </c>
    </row>
    <row r="554" s="2" customFormat="1" ht="16.5" customHeight="1">
      <c r="A554" s="39"/>
      <c r="B554" s="40"/>
      <c r="C554" s="220" t="s">
        <v>904</v>
      </c>
      <c r="D554" s="220" t="s">
        <v>140</v>
      </c>
      <c r="E554" s="221" t="s">
        <v>1249</v>
      </c>
      <c r="F554" s="222" t="s">
        <v>1250</v>
      </c>
      <c r="G554" s="223" t="s">
        <v>593</v>
      </c>
      <c r="H554" s="224">
        <v>80</v>
      </c>
      <c r="I554" s="225"/>
      <c r="J554" s="226">
        <f>ROUND(I554*H554,2)</f>
        <v>0</v>
      </c>
      <c r="K554" s="222" t="s">
        <v>156</v>
      </c>
      <c r="L554" s="45"/>
      <c r="M554" s="227" t="s">
        <v>19</v>
      </c>
      <c r="N554" s="228" t="s">
        <v>45</v>
      </c>
      <c r="O554" s="85"/>
      <c r="P554" s="229">
        <f>O554*H554</f>
        <v>0</v>
      </c>
      <c r="Q554" s="229">
        <v>0</v>
      </c>
      <c r="R554" s="229">
        <f>Q554*H554</f>
        <v>0</v>
      </c>
      <c r="S554" s="229">
        <v>0</v>
      </c>
      <c r="T554" s="230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1" t="s">
        <v>844</v>
      </c>
      <c r="AT554" s="231" t="s">
        <v>140</v>
      </c>
      <c r="AU554" s="231" t="s">
        <v>82</v>
      </c>
      <c r="AY554" s="18" t="s">
        <v>139</v>
      </c>
      <c r="BE554" s="232">
        <f>IF(N554="základní",J554,0)</f>
        <v>0</v>
      </c>
      <c r="BF554" s="232">
        <f>IF(N554="snížená",J554,0)</f>
        <v>0</v>
      </c>
      <c r="BG554" s="232">
        <f>IF(N554="zákl. přenesená",J554,0)</f>
        <v>0</v>
      </c>
      <c r="BH554" s="232">
        <f>IF(N554="sníž. přenesená",J554,0)</f>
        <v>0</v>
      </c>
      <c r="BI554" s="232">
        <f>IF(N554="nulová",J554,0)</f>
        <v>0</v>
      </c>
      <c r="BJ554" s="18" t="s">
        <v>82</v>
      </c>
      <c r="BK554" s="232">
        <f>ROUND(I554*H554,2)</f>
        <v>0</v>
      </c>
      <c r="BL554" s="18" t="s">
        <v>844</v>
      </c>
      <c r="BM554" s="231" t="s">
        <v>1251</v>
      </c>
    </row>
    <row r="555" s="2" customFormat="1">
      <c r="A555" s="39"/>
      <c r="B555" s="40"/>
      <c r="C555" s="41"/>
      <c r="D555" s="233" t="s">
        <v>146</v>
      </c>
      <c r="E555" s="41"/>
      <c r="F555" s="234" t="s">
        <v>1252</v>
      </c>
      <c r="G555" s="41"/>
      <c r="H555" s="41"/>
      <c r="I555" s="137"/>
      <c r="J555" s="41"/>
      <c r="K555" s="41"/>
      <c r="L555" s="45"/>
      <c r="M555" s="235"/>
      <c r="N555" s="236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146</v>
      </c>
      <c r="AU555" s="18" t="s">
        <v>82</v>
      </c>
    </row>
    <row r="556" s="13" customFormat="1">
      <c r="A556" s="13"/>
      <c r="B556" s="237"/>
      <c r="C556" s="238"/>
      <c r="D556" s="233" t="s">
        <v>147</v>
      </c>
      <c r="E556" s="239" t="s">
        <v>19</v>
      </c>
      <c r="F556" s="240" t="s">
        <v>1253</v>
      </c>
      <c r="G556" s="238"/>
      <c r="H556" s="241">
        <v>80</v>
      </c>
      <c r="I556" s="242"/>
      <c r="J556" s="238"/>
      <c r="K556" s="238"/>
      <c r="L556" s="243"/>
      <c r="M556" s="244"/>
      <c r="N556" s="245"/>
      <c r="O556" s="245"/>
      <c r="P556" s="245"/>
      <c r="Q556" s="245"/>
      <c r="R556" s="245"/>
      <c r="S556" s="245"/>
      <c r="T556" s="24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7" t="s">
        <v>147</v>
      </c>
      <c r="AU556" s="247" t="s">
        <v>82</v>
      </c>
      <c r="AV556" s="13" t="s">
        <v>85</v>
      </c>
      <c r="AW556" s="13" t="s">
        <v>34</v>
      </c>
      <c r="AX556" s="13" t="s">
        <v>82</v>
      </c>
      <c r="AY556" s="247" t="s">
        <v>139</v>
      </c>
    </row>
    <row r="557" s="2" customFormat="1" ht="16.5" customHeight="1">
      <c r="A557" s="39"/>
      <c r="B557" s="40"/>
      <c r="C557" s="220" t="s">
        <v>911</v>
      </c>
      <c r="D557" s="220" t="s">
        <v>140</v>
      </c>
      <c r="E557" s="221" t="s">
        <v>898</v>
      </c>
      <c r="F557" s="222" t="s">
        <v>899</v>
      </c>
      <c r="G557" s="223" t="s">
        <v>593</v>
      </c>
      <c r="H557" s="224">
        <v>24</v>
      </c>
      <c r="I557" s="225"/>
      <c r="J557" s="226">
        <f>ROUND(I557*H557,2)</f>
        <v>0</v>
      </c>
      <c r="K557" s="222" t="s">
        <v>156</v>
      </c>
      <c r="L557" s="45"/>
      <c r="M557" s="227" t="s">
        <v>19</v>
      </c>
      <c r="N557" s="228" t="s">
        <v>45</v>
      </c>
      <c r="O557" s="85"/>
      <c r="P557" s="229">
        <f>O557*H557</f>
        <v>0</v>
      </c>
      <c r="Q557" s="229">
        <v>0</v>
      </c>
      <c r="R557" s="229">
        <f>Q557*H557</f>
        <v>0</v>
      </c>
      <c r="S557" s="229">
        <v>0</v>
      </c>
      <c r="T557" s="230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1" t="s">
        <v>844</v>
      </c>
      <c r="AT557" s="231" t="s">
        <v>140</v>
      </c>
      <c r="AU557" s="231" t="s">
        <v>82</v>
      </c>
      <c r="AY557" s="18" t="s">
        <v>139</v>
      </c>
      <c r="BE557" s="232">
        <f>IF(N557="základní",J557,0)</f>
        <v>0</v>
      </c>
      <c r="BF557" s="232">
        <f>IF(N557="snížená",J557,0)</f>
        <v>0</v>
      </c>
      <c r="BG557" s="232">
        <f>IF(N557="zákl. přenesená",J557,0)</f>
        <v>0</v>
      </c>
      <c r="BH557" s="232">
        <f>IF(N557="sníž. přenesená",J557,0)</f>
        <v>0</v>
      </c>
      <c r="BI557" s="232">
        <f>IF(N557="nulová",J557,0)</f>
        <v>0</v>
      </c>
      <c r="BJ557" s="18" t="s">
        <v>82</v>
      </c>
      <c r="BK557" s="232">
        <f>ROUND(I557*H557,2)</f>
        <v>0</v>
      </c>
      <c r="BL557" s="18" t="s">
        <v>844</v>
      </c>
      <c r="BM557" s="231" t="s">
        <v>900</v>
      </c>
    </row>
    <row r="558" s="2" customFormat="1">
      <c r="A558" s="39"/>
      <c r="B558" s="40"/>
      <c r="C558" s="41"/>
      <c r="D558" s="233" t="s">
        <v>146</v>
      </c>
      <c r="E558" s="41"/>
      <c r="F558" s="234" t="s">
        <v>901</v>
      </c>
      <c r="G558" s="41"/>
      <c r="H558" s="41"/>
      <c r="I558" s="137"/>
      <c r="J558" s="41"/>
      <c r="K558" s="41"/>
      <c r="L558" s="45"/>
      <c r="M558" s="235"/>
      <c r="N558" s="236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146</v>
      </c>
      <c r="AU558" s="18" t="s">
        <v>82</v>
      </c>
    </row>
    <row r="559" s="13" customFormat="1">
      <c r="A559" s="13"/>
      <c r="B559" s="237"/>
      <c r="C559" s="238"/>
      <c r="D559" s="233" t="s">
        <v>147</v>
      </c>
      <c r="E559" s="239" t="s">
        <v>19</v>
      </c>
      <c r="F559" s="240" t="s">
        <v>1254</v>
      </c>
      <c r="G559" s="238"/>
      <c r="H559" s="241">
        <v>24</v>
      </c>
      <c r="I559" s="242"/>
      <c r="J559" s="238"/>
      <c r="K559" s="238"/>
      <c r="L559" s="243"/>
      <c r="M559" s="244"/>
      <c r="N559" s="245"/>
      <c r="O559" s="245"/>
      <c r="P559" s="245"/>
      <c r="Q559" s="245"/>
      <c r="R559" s="245"/>
      <c r="S559" s="245"/>
      <c r="T559" s="246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7" t="s">
        <v>147</v>
      </c>
      <c r="AU559" s="247" t="s">
        <v>82</v>
      </c>
      <c r="AV559" s="13" t="s">
        <v>85</v>
      </c>
      <c r="AW559" s="13" t="s">
        <v>34</v>
      </c>
      <c r="AX559" s="13" t="s">
        <v>82</v>
      </c>
      <c r="AY559" s="247" t="s">
        <v>139</v>
      </c>
    </row>
    <row r="560" s="2" customFormat="1" ht="16.5" customHeight="1">
      <c r="A560" s="39"/>
      <c r="B560" s="40"/>
      <c r="C560" s="220" t="s">
        <v>917</v>
      </c>
      <c r="D560" s="220" t="s">
        <v>140</v>
      </c>
      <c r="E560" s="221" t="s">
        <v>905</v>
      </c>
      <c r="F560" s="222" t="s">
        <v>906</v>
      </c>
      <c r="G560" s="223" t="s">
        <v>593</v>
      </c>
      <c r="H560" s="224">
        <v>16</v>
      </c>
      <c r="I560" s="225"/>
      <c r="J560" s="226">
        <f>ROUND(I560*H560,2)</f>
        <v>0</v>
      </c>
      <c r="K560" s="222" t="s">
        <v>156</v>
      </c>
      <c r="L560" s="45"/>
      <c r="M560" s="227" t="s">
        <v>19</v>
      </c>
      <c r="N560" s="228" t="s">
        <v>45</v>
      </c>
      <c r="O560" s="85"/>
      <c r="P560" s="229">
        <f>O560*H560</f>
        <v>0</v>
      </c>
      <c r="Q560" s="229">
        <v>0</v>
      </c>
      <c r="R560" s="229">
        <f>Q560*H560</f>
        <v>0</v>
      </c>
      <c r="S560" s="229">
        <v>0</v>
      </c>
      <c r="T560" s="230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1" t="s">
        <v>844</v>
      </c>
      <c r="AT560" s="231" t="s">
        <v>140</v>
      </c>
      <c r="AU560" s="231" t="s">
        <v>82</v>
      </c>
      <c r="AY560" s="18" t="s">
        <v>139</v>
      </c>
      <c r="BE560" s="232">
        <f>IF(N560="základní",J560,0)</f>
        <v>0</v>
      </c>
      <c r="BF560" s="232">
        <f>IF(N560="snížená",J560,0)</f>
        <v>0</v>
      </c>
      <c r="BG560" s="232">
        <f>IF(N560="zákl. přenesená",J560,0)</f>
        <v>0</v>
      </c>
      <c r="BH560" s="232">
        <f>IF(N560="sníž. přenesená",J560,0)</f>
        <v>0</v>
      </c>
      <c r="BI560" s="232">
        <f>IF(N560="nulová",J560,0)</f>
        <v>0</v>
      </c>
      <c r="BJ560" s="18" t="s">
        <v>82</v>
      </c>
      <c r="BK560" s="232">
        <f>ROUND(I560*H560,2)</f>
        <v>0</v>
      </c>
      <c r="BL560" s="18" t="s">
        <v>844</v>
      </c>
      <c r="BM560" s="231" t="s">
        <v>907</v>
      </c>
    </row>
    <row r="561" s="2" customFormat="1">
      <c r="A561" s="39"/>
      <c r="B561" s="40"/>
      <c r="C561" s="41"/>
      <c r="D561" s="233" t="s">
        <v>146</v>
      </c>
      <c r="E561" s="41"/>
      <c r="F561" s="234" t="s">
        <v>908</v>
      </c>
      <c r="G561" s="41"/>
      <c r="H561" s="41"/>
      <c r="I561" s="137"/>
      <c r="J561" s="41"/>
      <c r="K561" s="41"/>
      <c r="L561" s="45"/>
      <c r="M561" s="235"/>
      <c r="N561" s="236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146</v>
      </c>
      <c r="AU561" s="18" t="s">
        <v>82</v>
      </c>
    </row>
    <row r="562" s="13" customFormat="1">
      <c r="A562" s="13"/>
      <c r="B562" s="237"/>
      <c r="C562" s="238"/>
      <c r="D562" s="233" t="s">
        <v>147</v>
      </c>
      <c r="E562" s="239" t="s">
        <v>19</v>
      </c>
      <c r="F562" s="240" t="s">
        <v>1255</v>
      </c>
      <c r="G562" s="238"/>
      <c r="H562" s="241">
        <v>16</v>
      </c>
      <c r="I562" s="242"/>
      <c r="J562" s="238"/>
      <c r="K562" s="238"/>
      <c r="L562" s="243"/>
      <c r="M562" s="244"/>
      <c r="N562" s="245"/>
      <c r="O562" s="245"/>
      <c r="P562" s="245"/>
      <c r="Q562" s="245"/>
      <c r="R562" s="245"/>
      <c r="S562" s="245"/>
      <c r="T562" s="246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7" t="s">
        <v>147</v>
      </c>
      <c r="AU562" s="247" t="s">
        <v>82</v>
      </c>
      <c r="AV562" s="13" t="s">
        <v>85</v>
      </c>
      <c r="AW562" s="13" t="s">
        <v>34</v>
      </c>
      <c r="AX562" s="13" t="s">
        <v>74</v>
      </c>
      <c r="AY562" s="247" t="s">
        <v>139</v>
      </c>
    </row>
    <row r="563" s="14" customFormat="1">
      <c r="A563" s="14"/>
      <c r="B563" s="261"/>
      <c r="C563" s="262"/>
      <c r="D563" s="233" t="s">
        <v>147</v>
      </c>
      <c r="E563" s="263" t="s">
        <v>19</v>
      </c>
      <c r="F563" s="264" t="s">
        <v>439</v>
      </c>
      <c r="G563" s="262"/>
      <c r="H563" s="265">
        <v>16</v>
      </c>
      <c r="I563" s="266"/>
      <c r="J563" s="262"/>
      <c r="K563" s="262"/>
      <c r="L563" s="267"/>
      <c r="M563" s="268"/>
      <c r="N563" s="269"/>
      <c r="O563" s="269"/>
      <c r="P563" s="269"/>
      <c r="Q563" s="269"/>
      <c r="R563" s="269"/>
      <c r="S563" s="269"/>
      <c r="T563" s="270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71" t="s">
        <v>147</v>
      </c>
      <c r="AU563" s="271" t="s">
        <v>82</v>
      </c>
      <c r="AV563" s="14" t="s">
        <v>167</v>
      </c>
      <c r="AW563" s="14" t="s">
        <v>34</v>
      </c>
      <c r="AX563" s="14" t="s">
        <v>82</v>
      </c>
      <c r="AY563" s="271" t="s">
        <v>139</v>
      </c>
    </row>
    <row r="564" s="2" customFormat="1" ht="21.75" customHeight="1">
      <c r="A564" s="39"/>
      <c r="B564" s="40"/>
      <c r="C564" s="220" t="s">
        <v>923</v>
      </c>
      <c r="D564" s="220" t="s">
        <v>140</v>
      </c>
      <c r="E564" s="221" t="s">
        <v>918</v>
      </c>
      <c r="F564" s="222" t="s">
        <v>919</v>
      </c>
      <c r="G564" s="223" t="s">
        <v>593</v>
      </c>
      <c r="H564" s="224">
        <v>40</v>
      </c>
      <c r="I564" s="225"/>
      <c r="J564" s="226">
        <f>ROUND(I564*H564,2)</f>
        <v>0</v>
      </c>
      <c r="K564" s="222" t="s">
        <v>156</v>
      </c>
      <c r="L564" s="45"/>
      <c r="M564" s="227" t="s">
        <v>19</v>
      </c>
      <c r="N564" s="228" t="s">
        <v>45</v>
      </c>
      <c r="O564" s="85"/>
      <c r="P564" s="229">
        <f>O564*H564</f>
        <v>0</v>
      </c>
      <c r="Q564" s="229">
        <v>0</v>
      </c>
      <c r="R564" s="229">
        <f>Q564*H564</f>
        <v>0</v>
      </c>
      <c r="S564" s="229">
        <v>0</v>
      </c>
      <c r="T564" s="230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1" t="s">
        <v>844</v>
      </c>
      <c r="AT564" s="231" t="s">
        <v>140</v>
      </c>
      <c r="AU564" s="231" t="s">
        <v>82</v>
      </c>
      <c r="AY564" s="18" t="s">
        <v>139</v>
      </c>
      <c r="BE564" s="232">
        <f>IF(N564="základní",J564,0)</f>
        <v>0</v>
      </c>
      <c r="BF564" s="232">
        <f>IF(N564="snížená",J564,0)</f>
        <v>0</v>
      </c>
      <c r="BG564" s="232">
        <f>IF(N564="zákl. přenesená",J564,0)</f>
        <v>0</v>
      </c>
      <c r="BH564" s="232">
        <f>IF(N564="sníž. přenesená",J564,0)</f>
        <v>0</v>
      </c>
      <c r="BI564" s="232">
        <f>IF(N564="nulová",J564,0)</f>
        <v>0</v>
      </c>
      <c r="BJ564" s="18" t="s">
        <v>82</v>
      </c>
      <c r="BK564" s="232">
        <f>ROUND(I564*H564,2)</f>
        <v>0</v>
      </c>
      <c r="BL564" s="18" t="s">
        <v>844</v>
      </c>
      <c r="BM564" s="231" t="s">
        <v>920</v>
      </c>
    </row>
    <row r="565" s="2" customFormat="1">
      <c r="A565" s="39"/>
      <c r="B565" s="40"/>
      <c r="C565" s="41"/>
      <c r="D565" s="233" t="s">
        <v>146</v>
      </c>
      <c r="E565" s="41"/>
      <c r="F565" s="234" t="s">
        <v>921</v>
      </c>
      <c r="G565" s="41"/>
      <c r="H565" s="41"/>
      <c r="I565" s="137"/>
      <c r="J565" s="41"/>
      <c r="K565" s="41"/>
      <c r="L565" s="45"/>
      <c r="M565" s="235"/>
      <c r="N565" s="236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146</v>
      </c>
      <c r="AU565" s="18" t="s">
        <v>82</v>
      </c>
    </row>
    <row r="566" s="13" customFormat="1">
      <c r="A566" s="13"/>
      <c r="B566" s="237"/>
      <c r="C566" s="238"/>
      <c r="D566" s="233" t="s">
        <v>147</v>
      </c>
      <c r="E566" s="239" t="s">
        <v>19</v>
      </c>
      <c r="F566" s="240" t="s">
        <v>1256</v>
      </c>
      <c r="G566" s="238"/>
      <c r="H566" s="241">
        <v>40</v>
      </c>
      <c r="I566" s="242"/>
      <c r="J566" s="238"/>
      <c r="K566" s="238"/>
      <c r="L566" s="243"/>
      <c r="M566" s="244"/>
      <c r="N566" s="245"/>
      <c r="O566" s="245"/>
      <c r="P566" s="245"/>
      <c r="Q566" s="245"/>
      <c r="R566" s="245"/>
      <c r="S566" s="245"/>
      <c r="T566" s="246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7" t="s">
        <v>147</v>
      </c>
      <c r="AU566" s="247" t="s">
        <v>82</v>
      </c>
      <c r="AV566" s="13" t="s">
        <v>85</v>
      </c>
      <c r="AW566" s="13" t="s">
        <v>34</v>
      </c>
      <c r="AX566" s="13" t="s">
        <v>82</v>
      </c>
      <c r="AY566" s="247" t="s">
        <v>139</v>
      </c>
    </row>
    <row r="567" s="2" customFormat="1" ht="21.75" customHeight="1">
      <c r="A567" s="39"/>
      <c r="B567" s="40"/>
      <c r="C567" s="220" t="s">
        <v>931</v>
      </c>
      <c r="D567" s="220" t="s">
        <v>140</v>
      </c>
      <c r="E567" s="221" t="s">
        <v>924</v>
      </c>
      <c r="F567" s="222" t="s">
        <v>925</v>
      </c>
      <c r="G567" s="223" t="s">
        <v>593</v>
      </c>
      <c r="H567" s="224">
        <v>104</v>
      </c>
      <c r="I567" s="225"/>
      <c r="J567" s="226">
        <f>ROUND(I567*H567,2)</f>
        <v>0</v>
      </c>
      <c r="K567" s="222" t="s">
        <v>156</v>
      </c>
      <c r="L567" s="45"/>
      <c r="M567" s="227" t="s">
        <v>19</v>
      </c>
      <c r="N567" s="228" t="s">
        <v>45</v>
      </c>
      <c r="O567" s="85"/>
      <c r="P567" s="229">
        <f>O567*H567</f>
        <v>0</v>
      </c>
      <c r="Q567" s="229">
        <v>0</v>
      </c>
      <c r="R567" s="229">
        <f>Q567*H567</f>
        <v>0</v>
      </c>
      <c r="S567" s="229">
        <v>0</v>
      </c>
      <c r="T567" s="230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1" t="s">
        <v>844</v>
      </c>
      <c r="AT567" s="231" t="s">
        <v>140</v>
      </c>
      <c r="AU567" s="231" t="s">
        <v>82</v>
      </c>
      <c r="AY567" s="18" t="s">
        <v>139</v>
      </c>
      <c r="BE567" s="232">
        <f>IF(N567="základní",J567,0)</f>
        <v>0</v>
      </c>
      <c r="BF567" s="232">
        <f>IF(N567="snížená",J567,0)</f>
        <v>0</v>
      </c>
      <c r="BG567" s="232">
        <f>IF(N567="zákl. přenesená",J567,0)</f>
        <v>0</v>
      </c>
      <c r="BH567" s="232">
        <f>IF(N567="sníž. přenesená",J567,0)</f>
        <v>0</v>
      </c>
      <c r="BI567" s="232">
        <f>IF(N567="nulová",J567,0)</f>
        <v>0</v>
      </c>
      <c r="BJ567" s="18" t="s">
        <v>82</v>
      </c>
      <c r="BK567" s="232">
        <f>ROUND(I567*H567,2)</f>
        <v>0</v>
      </c>
      <c r="BL567" s="18" t="s">
        <v>844</v>
      </c>
      <c r="BM567" s="231" t="s">
        <v>926</v>
      </c>
    </row>
    <row r="568" s="2" customFormat="1">
      <c r="A568" s="39"/>
      <c r="B568" s="40"/>
      <c r="C568" s="41"/>
      <c r="D568" s="233" t="s">
        <v>146</v>
      </c>
      <c r="E568" s="41"/>
      <c r="F568" s="234" t="s">
        <v>927</v>
      </c>
      <c r="G568" s="41"/>
      <c r="H568" s="41"/>
      <c r="I568" s="137"/>
      <c r="J568" s="41"/>
      <c r="K568" s="41"/>
      <c r="L568" s="45"/>
      <c r="M568" s="235"/>
      <c r="N568" s="236"/>
      <c r="O568" s="85"/>
      <c r="P568" s="85"/>
      <c r="Q568" s="85"/>
      <c r="R568" s="85"/>
      <c r="S568" s="85"/>
      <c r="T568" s="86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146</v>
      </c>
      <c r="AU568" s="18" t="s">
        <v>82</v>
      </c>
    </row>
    <row r="569" s="2" customFormat="1">
      <c r="A569" s="39"/>
      <c r="B569" s="40"/>
      <c r="C569" s="41"/>
      <c r="D569" s="233" t="s">
        <v>196</v>
      </c>
      <c r="E569" s="41"/>
      <c r="F569" s="260" t="s">
        <v>928</v>
      </c>
      <c r="G569" s="41"/>
      <c r="H569" s="41"/>
      <c r="I569" s="137"/>
      <c r="J569" s="41"/>
      <c r="K569" s="41"/>
      <c r="L569" s="45"/>
      <c r="M569" s="235"/>
      <c r="N569" s="236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196</v>
      </c>
      <c r="AU569" s="18" t="s">
        <v>82</v>
      </c>
    </row>
    <row r="570" s="13" customFormat="1">
      <c r="A570" s="13"/>
      <c r="B570" s="237"/>
      <c r="C570" s="238"/>
      <c r="D570" s="233" t="s">
        <v>147</v>
      </c>
      <c r="E570" s="239" t="s">
        <v>19</v>
      </c>
      <c r="F570" s="240" t="s">
        <v>929</v>
      </c>
      <c r="G570" s="238"/>
      <c r="H570" s="241">
        <v>80</v>
      </c>
      <c r="I570" s="242"/>
      <c r="J570" s="238"/>
      <c r="K570" s="238"/>
      <c r="L570" s="243"/>
      <c r="M570" s="244"/>
      <c r="N570" s="245"/>
      <c r="O570" s="245"/>
      <c r="P570" s="245"/>
      <c r="Q570" s="245"/>
      <c r="R570" s="245"/>
      <c r="S570" s="245"/>
      <c r="T570" s="246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7" t="s">
        <v>147</v>
      </c>
      <c r="AU570" s="247" t="s">
        <v>82</v>
      </c>
      <c r="AV570" s="13" t="s">
        <v>85</v>
      </c>
      <c r="AW570" s="13" t="s">
        <v>34</v>
      </c>
      <c r="AX570" s="13" t="s">
        <v>74</v>
      </c>
      <c r="AY570" s="247" t="s">
        <v>139</v>
      </c>
    </row>
    <row r="571" s="13" customFormat="1">
      <c r="A571" s="13"/>
      <c r="B571" s="237"/>
      <c r="C571" s="238"/>
      <c r="D571" s="233" t="s">
        <v>147</v>
      </c>
      <c r="E571" s="239" t="s">
        <v>19</v>
      </c>
      <c r="F571" s="240" t="s">
        <v>930</v>
      </c>
      <c r="G571" s="238"/>
      <c r="H571" s="241">
        <v>24</v>
      </c>
      <c r="I571" s="242"/>
      <c r="J571" s="238"/>
      <c r="K571" s="238"/>
      <c r="L571" s="243"/>
      <c r="M571" s="244"/>
      <c r="N571" s="245"/>
      <c r="O571" s="245"/>
      <c r="P571" s="245"/>
      <c r="Q571" s="245"/>
      <c r="R571" s="245"/>
      <c r="S571" s="245"/>
      <c r="T571" s="246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7" t="s">
        <v>147</v>
      </c>
      <c r="AU571" s="247" t="s">
        <v>82</v>
      </c>
      <c r="AV571" s="13" t="s">
        <v>85</v>
      </c>
      <c r="AW571" s="13" t="s">
        <v>34</v>
      </c>
      <c r="AX571" s="13" t="s">
        <v>74</v>
      </c>
      <c r="AY571" s="247" t="s">
        <v>139</v>
      </c>
    </row>
    <row r="572" s="14" customFormat="1">
      <c r="A572" s="14"/>
      <c r="B572" s="261"/>
      <c r="C572" s="262"/>
      <c r="D572" s="233" t="s">
        <v>147</v>
      </c>
      <c r="E572" s="263" t="s">
        <v>19</v>
      </c>
      <c r="F572" s="264" t="s">
        <v>439</v>
      </c>
      <c r="G572" s="262"/>
      <c r="H572" s="265">
        <v>104</v>
      </c>
      <c r="I572" s="266"/>
      <c r="J572" s="262"/>
      <c r="K572" s="262"/>
      <c r="L572" s="267"/>
      <c r="M572" s="268"/>
      <c r="N572" s="269"/>
      <c r="O572" s="269"/>
      <c r="P572" s="269"/>
      <c r="Q572" s="269"/>
      <c r="R572" s="269"/>
      <c r="S572" s="269"/>
      <c r="T572" s="270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71" t="s">
        <v>147</v>
      </c>
      <c r="AU572" s="271" t="s">
        <v>82</v>
      </c>
      <c r="AV572" s="14" t="s">
        <v>167</v>
      </c>
      <c r="AW572" s="14" t="s">
        <v>34</v>
      </c>
      <c r="AX572" s="14" t="s">
        <v>82</v>
      </c>
      <c r="AY572" s="271" t="s">
        <v>139</v>
      </c>
    </row>
    <row r="573" s="2" customFormat="1" ht="16.5" customHeight="1">
      <c r="A573" s="39"/>
      <c r="B573" s="40"/>
      <c r="C573" s="220" t="s">
        <v>940</v>
      </c>
      <c r="D573" s="220" t="s">
        <v>140</v>
      </c>
      <c r="E573" s="221" t="s">
        <v>932</v>
      </c>
      <c r="F573" s="222" t="s">
        <v>933</v>
      </c>
      <c r="G573" s="223" t="s">
        <v>593</v>
      </c>
      <c r="H573" s="224">
        <v>8</v>
      </c>
      <c r="I573" s="225"/>
      <c r="J573" s="226">
        <f>ROUND(I573*H573,2)</f>
        <v>0</v>
      </c>
      <c r="K573" s="222" t="s">
        <v>156</v>
      </c>
      <c r="L573" s="45"/>
      <c r="M573" s="227" t="s">
        <v>19</v>
      </c>
      <c r="N573" s="228" t="s">
        <v>45</v>
      </c>
      <c r="O573" s="85"/>
      <c r="P573" s="229">
        <f>O573*H573</f>
        <v>0</v>
      </c>
      <c r="Q573" s="229">
        <v>0</v>
      </c>
      <c r="R573" s="229">
        <f>Q573*H573</f>
        <v>0</v>
      </c>
      <c r="S573" s="229">
        <v>0</v>
      </c>
      <c r="T573" s="230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1" t="s">
        <v>844</v>
      </c>
      <c r="AT573" s="231" t="s">
        <v>140</v>
      </c>
      <c r="AU573" s="231" t="s">
        <v>82</v>
      </c>
      <c r="AY573" s="18" t="s">
        <v>139</v>
      </c>
      <c r="BE573" s="232">
        <f>IF(N573="základní",J573,0)</f>
        <v>0</v>
      </c>
      <c r="BF573" s="232">
        <f>IF(N573="snížená",J573,0)</f>
        <v>0</v>
      </c>
      <c r="BG573" s="232">
        <f>IF(N573="zákl. přenesená",J573,0)</f>
        <v>0</v>
      </c>
      <c r="BH573" s="232">
        <f>IF(N573="sníž. přenesená",J573,0)</f>
        <v>0</v>
      </c>
      <c r="BI573" s="232">
        <f>IF(N573="nulová",J573,0)</f>
        <v>0</v>
      </c>
      <c r="BJ573" s="18" t="s">
        <v>82</v>
      </c>
      <c r="BK573" s="232">
        <f>ROUND(I573*H573,2)</f>
        <v>0</v>
      </c>
      <c r="BL573" s="18" t="s">
        <v>844</v>
      </c>
      <c r="BM573" s="231" t="s">
        <v>934</v>
      </c>
    </row>
    <row r="574" s="2" customFormat="1">
      <c r="A574" s="39"/>
      <c r="B574" s="40"/>
      <c r="C574" s="41"/>
      <c r="D574" s="233" t="s">
        <v>146</v>
      </c>
      <c r="E574" s="41"/>
      <c r="F574" s="234" t="s">
        <v>935</v>
      </c>
      <c r="G574" s="41"/>
      <c r="H574" s="41"/>
      <c r="I574" s="137"/>
      <c r="J574" s="41"/>
      <c r="K574" s="41"/>
      <c r="L574" s="45"/>
      <c r="M574" s="235"/>
      <c r="N574" s="236"/>
      <c r="O574" s="85"/>
      <c r="P574" s="85"/>
      <c r="Q574" s="85"/>
      <c r="R574" s="85"/>
      <c r="S574" s="85"/>
      <c r="T574" s="86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146</v>
      </c>
      <c r="AU574" s="18" t="s">
        <v>82</v>
      </c>
    </row>
    <row r="575" s="13" customFormat="1">
      <c r="A575" s="13"/>
      <c r="B575" s="237"/>
      <c r="C575" s="238"/>
      <c r="D575" s="233" t="s">
        <v>147</v>
      </c>
      <c r="E575" s="239" t="s">
        <v>19</v>
      </c>
      <c r="F575" s="240" t="s">
        <v>916</v>
      </c>
      <c r="G575" s="238"/>
      <c r="H575" s="241">
        <v>8</v>
      </c>
      <c r="I575" s="242"/>
      <c r="J575" s="238"/>
      <c r="K575" s="238"/>
      <c r="L575" s="243"/>
      <c r="M575" s="244"/>
      <c r="N575" s="245"/>
      <c r="O575" s="245"/>
      <c r="P575" s="245"/>
      <c r="Q575" s="245"/>
      <c r="R575" s="245"/>
      <c r="S575" s="245"/>
      <c r="T575" s="246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7" t="s">
        <v>147</v>
      </c>
      <c r="AU575" s="247" t="s">
        <v>82</v>
      </c>
      <c r="AV575" s="13" t="s">
        <v>85</v>
      </c>
      <c r="AW575" s="13" t="s">
        <v>34</v>
      </c>
      <c r="AX575" s="13" t="s">
        <v>82</v>
      </c>
      <c r="AY575" s="247" t="s">
        <v>139</v>
      </c>
    </row>
    <row r="576" s="12" customFormat="1" ht="25.92" customHeight="1">
      <c r="A576" s="12"/>
      <c r="B576" s="206"/>
      <c r="C576" s="207"/>
      <c r="D576" s="208" t="s">
        <v>73</v>
      </c>
      <c r="E576" s="209" t="s">
        <v>936</v>
      </c>
      <c r="F576" s="209" t="s">
        <v>937</v>
      </c>
      <c r="G576" s="207"/>
      <c r="H576" s="207"/>
      <c r="I576" s="210"/>
      <c r="J576" s="211">
        <f>BK576</f>
        <v>0</v>
      </c>
      <c r="K576" s="207"/>
      <c r="L576" s="212"/>
      <c r="M576" s="213"/>
      <c r="N576" s="214"/>
      <c r="O576" s="214"/>
      <c r="P576" s="215">
        <f>P577+P590</f>
        <v>0</v>
      </c>
      <c r="Q576" s="214"/>
      <c r="R576" s="215">
        <f>R577+R590</f>
        <v>0</v>
      </c>
      <c r="S576" s="214"/>
      <c r="T576" s="216">
        <f>T577+T590</f>
        <v>0</v>
      </c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R576" s="217" t="s">
        <v>171</v>
      </c>
      <c r="AT576" s="218" t="s">
        <v>73</v>
      </c>
      <c r="AU576" s="218" t="s">
        <v>74</v>
      </c>
      <c r="AY576" s="217" t="s">
        <v>139</v>
      </c>
      <c r="BK576" s="219">
        <f>BK577+BK590</f>
        <v>0</v>
      </c>
    </row>
    <row r="577" s="12" customFormat="1" ht="22.8" customHeight="1">
      <c r="A577" s="12"/>
      <c r="B577" s="206"/>
      <c r="C577" s="207"/>
      <c r="D577" s="208" t="s">
        <v>73</v>
      </c>
      <c r="E577" s="248" t="s">
        <v>938</v>
      </c>
      <c r="F577" s="248" t="s">
        <v>939</v>
      </c>
      <c r="G577" s="207"/>
      <c r="H577" s="207"/>
      <c r="I577" s="210"/>
      <c r="J577" s="249">
        <f>BK577</f>
        <v>0</v>
      </c>
      <c r="K577" s="207"/>
      <c r="L577" s="212"/>
      <c r="M577" s="213"/>
      <c r="N577" s="214"/>
      <c r="O577" s="214"/>
      <c r="P577" s="215">
        <f>SUM(P578:P589)</f>
        <v>0</v>
      </c>
      <c r="Q577" s="214"/>
      <c r="R577" s="215">
        <f>SUM(R578:R589)</f>
        <v>0</v>
      </c>
      <c r="S577" s="214"/>
      <c r="T577" s="216">
        <f>SUM(T578:T589)</f>
        <v>0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217" t="s">
        <v>171</v>
      </c>
      <c r="AT577" s="218" t="s">
        <v>73</v>
      </c>
      <c r="AU577" s="218" t="s">
        <v>82</v>
      </c>
      <c r="AY577" s="217" t="s">
        <v>139</v>
      </c>
      <c r="BK577" s="219">
        <f>SUM(BK578:BK589)</f>
        <v>0</v>
      </c>
    </row>
    <row r="578" s="2" customFormat="1" ht="16.5" customHeight="1">
      <c r="A578" s="39"/>
      <c r="B578" s="40"/>
      <c r="C578" s="220" t="s">
        <v>947</v>
      </c>
      <c r="D578" s="220" t="s">
        <v>140</v>
      </c>
      <c r="E578" s="221" t="s">
        <v>941</v>
      </c>
      <c r="F578" s="222" t="s">
        <v>942</v>
      </c>
      <c r="G578" s="223" t="s">
        <v>943</v>
      </c>
      <c r="H578" s="224">
        <v>1</v>
      </c>
      <c r="I578" s="225"/>
      <c r="J578" s="226">
        <f>ROUND(I578*H578,2)</f>
        <v>0</v>
      </c>
      <c r="K578" s="222" t="s">
        <v>156</v>
      </c>
      <c r="L578" s="45"/>
      <c r="M578" s="227" t="s">
        <v>19</v>
      </c>
      <c r="N578" s="228" t="s">
        <v>45</v>
      </c>
      <c r="O578" s="85"/>
      <c r="P578" s="229">
        <f>O578*H578</f>
        <v>0</v>
      </c>
      <c r="Q578" s="229">
        <v>0</v>
      </c>
      <c r="R578" s="229">
        <f>Q578*H578</f>
        <v>0</v>
      </c>
      <c r="S578" s="229">
        <v>0</v>
      </c>
      <c r="T578" s="230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1" t="s">
        <v>944</v>
      </c>
      <c r="AT578" s="231" t="s">
        <v>140</v>
      </c>
      <c r="AU578" s="231" t="s">
        <v>85</v>
      </c>
      <c r="AY578" s="18" t="s">
        <v>139</v>
      </c>
      <c r="BE578" s="232">
        <f>IF(N578="základní",J578,0)</f>
        <v>0</v>
      </c>
      <c r="BF578" s="232">
        <f>IF(N578="snížená",J578,0)</f>
        <v>0</v>
      </c>
      <c r="BG578" s="232">
        <f>IF(N578="zákl. přenesená",J578,0)</f>
        <v>0</v>
      </c>
      <c r="BH578" s="232">
        <f>IF(N578="sníž. přenesená",J578,0)</f>
        <v>0</v>
      </c>
      <c r="BI578" s="232">
        <f>IF(N578="nulová",J578,0)</f>
        <v>0</v>
      </c>
      <c r="BJ578" s="18" t="s">
        <v>82</v>
      </c>
      <c r="BK578" s="232">
        <f>ROUND(I578*H578,2)</f>
        <v>0</v>
      </c>
      <c r="BL578" s="18" t="s">
        <v>944</v>
      </c>
      <c r="BM578" s="231" t="s">
        <v>945</v>
      </c>
    </row>
    <row r="579" s="2" customFormat="1">
      <c r="A579" s="39"/>
      <c r="B579" s="40"/>
      <c r="C579" s="41"/>
      <c r="D579" s="233" t="s">
        <v>146</v>
      </c>
      <c r="E579" s="41"/>
      <c r="F579" s="234" t="s">
        <v>946</v>
      </c>
      <c r="G579" s="41"/>
      <c r="H579" s="41"/>
      <c r="I579" s="137"/>
      <c r="J579" s="41"/>
      <c r="K579" s="41"/>
      <c r="L579" s="45"/>
      <c r="M579" s="235"/>
      <c r="N579" s="236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146</v>
      </c>
      <c r="AU579" s="18" t="s">
        <v>85</v>
      </c>
    </row>
    <row r="580" s="2" customFormat="1" ht="16.5" customHeight="1">
      <c r="A580" s="39"/>
      <c r="B580" s="40"/>
      <c r="C580" s="220" t="s">
        <v>951</v>
      </c>
      <c r="D580" s="220" t="s">
        <v>140</v>
      </c>
      <c r="E580" s="221" t="s">
        <v>948</v>
      </c>
      <c r="F580" s="222" t="s">
        <v>949</v>
      </c>
      <c r="G580" s="223" t="s">
        <v>943</v>
      </c>
      <c r="H580" s="224">
        <v>1</v>
      </c>
      <c r="I580" s="225"/>
      <c r="J580" s="226">
        <f>ROUND(I580*H580,2)</f>
        <v>0</v>
      </c>
      <c r="K580" s="222" t="s">
        <v>156</v>
      </c>
      <c r="L580" s="45"/>
      <c r="M580" s="227" t="s">
        <v>19</v>
      </c>
      <c r="N580" s="228" t="s">
        <v>45</v>
      </c>
      <c r="O580" s="85"/>
      <c r="P580" s="229">
        <f>O580*H580</f>
        <v>0</v>
      </c>
      <c r="Q580" s="229">
        <v>0</v>
      </c>
      <c r="R580" s="229">
        <f>Q580*H580</f>
        <v>0</v>
      </c>
      <c r="S580" s="229">
        <v>0</v>
      </c>
      <c r="T580" s="230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1" t="s">
        <v>944</v>
      </c>
      <c r="AT580" s="231" t="s">
        <v>140</v>
      </c>
      <c r="AU580" s="231" t="s">
        <v>85</v>
      </c>
      <c r="AY580" s="18" t="s">
        <v>139</v>
      </c>
      <c r="BE580" s="232">
        <f>IF(N580="základní",J580,0)</f>
        <v>0</v>
      </c>
      <c r="BF580" s="232">
        <f>IF(N580="snížená",J580,0)</f>
        <v>0</v>
      </c>
      <c r="BG580" s="232">
        <f>IF(N580="zákl. přenesená",J580,0)</f>
        <v>0</v>
      </c>
      <c r="BH580" s="232">
        <f>IF(N580="sníž. přenesená",J580,0)</f>
        <v>0</v>
      </c>
      <c r="BI580" s="232">
        <f>IF(N580="nulová",J580,0)</f>
        <v>0</v>
      </c>
      <c r="BJ580" s="18" t="s">
        <v>82</v>
      </c>
      <c r="BK580" s="232">
        <f>ROUND(I580*H580,2)</f>
        <v>0</v>
      </c>
      <c r="BL580" s="18" t="s">
        <v>944</v>
      </c>
      <c r="BM580" s="231" t="s">
        <v>950</v>
      </c>
    </row>
    <row r="581" s="2" customFormat="1">
      <c r="A581" s="39"/>
      <c r="B581" s="40"/>
      <c r="C581" s="41"/>
      <c r="D581" s="233" t="s">
        <v>146</v>
      </c>
      <c r="E581" s="41"/>
      <c r="F581" s="234" t="s">
        <v>949</v>
      </c>
      <c r="G581" s="41"/>
      <c r="H581" s="41"/>
      <c r="I581" s="137"/>
      <c r="J581" s="41"/>
      <c r="K581" s="41"/>
      <c r="L581" s="45"/>
      <c r="M581" s="235"/>
      <c r="N581" s="236"/>
      <c r="O581" s="85"/>
      <c r="P581" s="85"/>
      <c r="Q581" s="85"/>
      <c r="R581" s="85"/>
      <c r="S581" s="85"/>
      <c r="T581" s="86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146</v>
      </c>
      <c r="AU581" s="18" t="s">
        <v>85</v>
      </c>
    </row>
    <row r="582" s="2" customFormat="1" ht="16.5" customHeight="1">
      <c r="A582" s="39"/>
      <c r="B582" s="40"/>
      <c r="C582" s="220" t="s">
        <v>955</v>
      </c>
      <c r="D582" s="220" t="s">
        <v>140</v>
      </c>
      <c r="E582" s="221" t="s">
        <v>952</v>
      </c>
      <c r="F582" s="222" t="s">
        <v>953</v>
      </c>
      <c r="G582" s="223" t="s">
        <v>943</v>
      </c>
      <c r="H582" s="224">
        <v>1</v>
      </c>
      <c r="I582" s="225"/>
      <c r="J582" s="226">
        <f>ROUND(I582*H582,2)</f>
        <v>0</v>
      </c>
      <c r="K582" s="222" t="s">
        <v>156</v>
      </c>
      <c r="L582" s="45"/>
      <c r="M582" s="227" t="s">
        <v>19</v>
      </c>
      <c r="N582" s="228" t="s">
        <v>45</v>
      </c>
      <c r="O582" s="85"/>
      <c r="P582" s="229">
        <f>O582*H582</f>
        <v>0</v>
      </c>
      <c r="Q582" s="229">
        <v>0</v>
      </c>
      <c r="R582" s="229">
        <f>Q582*H582</f>
        <v>0</v>
      </c>
      <c r="S582" s="229">
        <v>0</v>
      </c>
      <c r="T582" s="230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1" t="s">
        <v>944</v>
      </c>
      <c r="AT582" s="231" t="s">
        <v>140</v>
      </c>
      <c r="AU582" s="231" t="s">
        <v>85</v>
      </c>
      <c r="AY582" s="18" t="s">
        <v>139</v>
      </c>
      <c r="BE582" s="232">
        <f>IF(N582="základní",J582,0)</f>
        <v>0</v>
      </c>
      <c r="BF582" s="232">
        <f>IF(N582="snížená",J582,0)</f>
        <v>0</v>
      </c>
      <c r="BG582" s="232">
        <f>IF(N582="zákl. přenesená",J582,0)</f>
        <v>0</v>
      </c>
      <c r="BH582" s="232">
        <f>IF(N582="sníž. přenesená",J582,0)</f>
        <v>0</v>
      </c>
      <c r="BI582" s="232">
        <f>IF(N582="nulová",J582,0)</f>
        <v>0</v>
      </c>
      <c r="BJ582" s="18" t="s">
        <v>82</v>
      </c>
      <c r="BK582" s="232">
        <f>ROUND(I582*H582,2)</f>
        <v>0</v>
      </c>
      <c r="BL582" s="18" t="s">
        <v>944</v>
      </c>
      <c r="BM582" s="231" t="s">
        <v>954</v>
      </c>
    </row>
    <row r="583" s="2" customFormat="1">
      <c r="A583" s="39"/>
      <c r="B583" s="40"/>
      <c r="C583" s="41"/>
      <c r="D583" s="233" t="s">
        <v>146</v>
      </c>
      <c r="E583" s="41"/>
      <c r="F583" s="234" t="s">
        <v>953</v>
      </c>
      <c r="G583" s="41"/>
      <c r="H583" s="41"/>
      <c r="I583" s="137"/>
      <c r="J583" s="41"/>
      <c r="K583" s="41"/>
      <c r="L583" s="45"/>
      <c r="M583" s="235"/>
      <c r="N583" s="236"/>
      <c r="O583" s="85"/>
      <c r="P583" s="85"/>
      <c r="Q583" s="85"/>
      <c r="R583" s="85"/>
      <c r="S583" s="85"/>
      <c r="T583" s="86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146</v>
      </c>
      <c r="AU583" s="18" t="s">
        <v>85</v>
      </c>
    </row>
    <row r="584" s="2" customFormat="1" ht="21.75" customHeight="1">
      <c r="A584" s="39"/>
      <c r="B584" s="40"/>
      <c r="C584" s="220" t="s">
        <v>959</v>
      </c>
      <c r="D584" s="220" t="s">
        <v>140</v>
      </c>
      <c r="E584" s="221" t="s">
        <v>956</v>
      </c>
      <c r="F584" s="222" t="s">
        <v>957</v>
      </c>
      <c r="G584" s="223" t="s">
        <v>943</v>
      </c>
      <c r="H584" s="224">
        <v>1</v>
      </c>
      <c r="I584" s="225"/>
      <c r="J584" s="226">
        <f>ROUND(I584*H584,2)</f>
        <v>0</v>
      </c>
      <c r="K584" s="222" t="s">
        <v>156</v>
      </c>
      <c r="L584" s="45"/>
      <c r="M584" s="227" t="s">
        <v>19</v>
      </c>
      <c r="N584" s="228" t="s">
        <v>45</v>
      </c>
      <c r="O584" s="85"/>
      <c r="P584" s="229">
        <f>O584*H584</f>
        <v>0</v>
      </c>
      <c r="Q584" s="229">
        <v>0</v>
      </c>
      <c r="R584" s="229">
        <f>Q584*H584</f>
        <v>0</v>
      </c>
      <c r="S584" s="229">
        <v>0</v>
      </c>
      <c r="T584" s="230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1" t="s">
        <v>944</v>
      </c>
      <c r="AT584" s="231" t="s">
        <v>140</v>
      </c>
      <c r="AU584" s="231" t="s">
        <v>85</v>
      </c>
      <c r="AY584" s="18" t="s">
        <v>139</v>
      </c>
      <c r="BE584" s="232">
        <f>IF(N584="základní",J584,0)</f>
        <v>0</v>
      </c>
      <c r="BF584" s="232">
        <f>IF(N584="snížená",J584,0)</f>
        <v>0</v>
      </c>
      <c r="BG584" s="232">
        <f>IF(N584="zákl. přenesená",J584,0)</f>
        <v>0</v>
      </c>
      <c r="BH584" s="232">
        <f>IF(N584="sníž. přenesená",J584,0)</f>
        <v>0</v>
      </c>
      <c r="BI584" s="232">
        <f>IF(N584="nulová",J584,0)</f>
        <v>0</v>
      </c>
      <c r="BJ584" s="18" t="s">
        <v>82</v>
      </c>
      <c r="BK584" s="232">
        <f>ROUND(I584*H584,2)</f>
        <v>0</v>
      </c>
      <c r="BL584" s="18" t="s">
        <v>944</v>
      </c>
      <c r="BM584" s="231" t="s">
        <v>958</v>
      </c>
    </row>
    <row r="585" s="2" customFormat="1">
      <c r="A585" s="39"/>
      <c r="B585" s="40"/>
      <c r="C585" s="41"/>
      <c r="D585" s="233" t="s">
        <v>146</v>
      </c>
      <c r="E585" s="41"/>
      <c r="F585" s="234" t="s">
        <v>957</v>
      </c>
      <c r="G585" s="41"/>
      <c r="H585" s="41"/>
      <c r="I585" s="137"/>
      <c r="J585" s="41"/>
      <c r="K585" s="41"/>
      <c r="L585" s="45"/>
      <c r="M585" s="235"/>
      <c r="N585" s="236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146</v>
      </c>
      <c r="AU585" s="18" t="s">
        <v>85</v>
      </c>
    </row>
    <row r="586" s="2" customFormat="1" ht="16.5" customHeight="1">
      <c r="A586" s="39"/>
      <c r="B586" s="40"/>
      <c r="C586" s="220" t="s">
        <v>963</v>
      </c>
      <c r="D586" s="220" t="s">
        <v>140</v>
      </c>
      <c r="E586" s="221" t="s">
        <v>960</v>
      </c>
      <c r="F586" s="222" t="s">
        <v>961</v>
      </c>
      <c r="G586" s="223" t="s">
        <v>943</v>
      </c>
      <c r="H586" s="224">
        <v>1</v>
      </c>
      <c r="I586" s="225"/>
      <c r="J586" s="226">
        <f>ROUND(I586*H586,2)</f>
        <v>0</v>
      </c>
      <c r="K586" s="222" t="s">
        <v>156</v>
      </c>
      <c r="L586" s="45"/>
      <c r="M586" s="227" t="s">
        <v>19</v>
      </c>
      <c r="N586" s="228" t="s">
        <v>45</v>
      </c>
      <c r="O586" s="85"/>
      <c r="P586" s="229">
        <f>O586*H586</f>
        <v>0</v>
      </c>
      <c r="Q586" s="229">
        <v>0</v>
      </c>
      <c r="R586" s="229">
        <f>Q586*H586</f>
        <v>0</v>
      </c>
      <c r="S586" s="229">
        <v>0</v>
      </c>
      <c r="T586" s="230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1" t="s">
        <v>944</v>
      </c>
      <c r="AT586" s="231" t="s">
        <v>140</v>
      </c>
      <c r="AU586" s="231" t="s">
        <v>85</v>
      </c>
      <c r="AY586" s="18" t="s">
        <v>139</v>
      </c>
      <c r="BE586" s="232">
        <f>IF(N586="základní",J586,0)</f>
        <v>0</v>
      </c>
      <c r="BF586" s="232">
        <f>IF(N586="snížená",J586,0)</f>
        <v>0</v>
      </c>
      <c r="BG586" s="232">
        <f>IF(N586="zákl. přenesená",J586,0)</f>
        <v>0</v>
      </c>
      <c r="BH586" s="232">
        <f>IF(N586="sníž. přenesená",J586,0)</f>
        <v>0</v>
      </c>
      <c r="BI586" s="232">
        <f>IF(N586="nulová",J586,0)</f>
        <v>0</v>
      </c>
      <c r="BJ586" s="18" t="s">
        <v>82</v>
      </c>
      <c r="BK586" s="232">
        <f>ROUND(I586*H586,2)</f>
        <v>0</v>
      </c>
      <c r="BL586" s="18" t="s">
        <v>944</v>
      </c>
      <c r="BM586" s="231" t="s">
        <v>962</v>
      </c>
    </row>
    <row r="587" s="2" customFormat="1">
      <c r="A587" s="39"/>
      <c r="B587" s="40"/>
      <c r="C587" s="41"/>
      <c r="D587" s="233" t="s">
        <v>146</v>
      </c>
      <c r="E587" s="41"/>
      <c r="F587" s="234" t="s">
        <v>961</v>
      </c>
      <c r="G587" s="41"/>
      <c r="H587" s="41"/>
      <c r="I587" s="137"/>
      <c r="J587" s="41"/>
      <c r="K587" s="41"/>
      <c r="L587" s="45"/>
      <c r="M587" s="235"/>
      <c r="N587" s="236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146</v>
      </c>
      <c r="AU587" s="18" t="s">
        <v>85</v>
      </c>
    </row>
    <row r="588" s="2" customFormat="1" ht="16.5" customHeight="1">
      <c r="A588" s="39"/>
      <c r="B588" s="40"/>
      <c r="C588" s="220" t="s">
        <v>969</v>
      </c>
      <c r="D588" s="220" t="s">
        <v>140</v>
      </c>
      <c r="E588" s="221" t="s">
        <v>964</v>
      </c>
      <c r="F588" s="222" t="s">
        <v>965</v>
      </c>
      <c r="G588" s="223" t="s">
        <v>943</v>
      </c>
      <c r="H588" s="224">
        <v>1</v>
      </c>
      <c r="I588" s="225"/>
      <c r="J588" s="226">
        <f>ROUND(I588*H588,2)</f>
        <v>0</v>
      </c>
      <c r="K588" s="222" t="s">
        <v>156</v>
      </c>
      <c r="L588" s="45"/>
      <c r="M588" s="227" t="s">
        <v>19</v>
      </c>
      <c r="N588" s="228" t="s">
        <v>45</v>
      </c>
      <c r="O588" s="85"/>
      <c r="P588" s="229">
        <f>O588*H588</f>
        <v>0</v>
      </c>
      <c r="Q588" s="229">
        <v>0</v>
      </c>
      <c r="R588" s="229">
        <f>Q588*H588</f>
        <v>0</v>
      </c>
      <c r="S588" s="229">
        <v>0</v>
      </c>
      <c r="T588" s="230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1" t="s">
        <v>944</v>
      </c>
      <c r="AT588" s="231" t="s">
        <v>140</v>
      </c>
      <c r="AU588" s="231" t="s">
        <v>85</v>
      </c>
      <c r="AY588" s="18" t="s">
        <v>139</v>
      </c>
      <c r="BE588" s="232">
        <f>IF(N588="základní",J588,0)</f>
        <v>0</v>
      </c>
      <c r="BF588" s="232">
        <f>IF(N588="snížená",J588,0)</f>
        <v>0</v>
      </c>
      <c r="BG588" s="232">
        <f>IF(N588="zákl. přenesená",J588,0)</f>
        <v>0</v>
      </c>
      <c r="BH588" s="232">
        <f>IF(N588="sníž. přenesená",J588,0)</f>
        <v>0</v>
      </c>
      <c r="BI588" s="232">
        <f>IF(N588="nulová",J588,0)</f>
        <v>0</v>
      </c>
      <c r="BJ588" s="18" t="s">
        <v>82</v>
      </c>
      <c r="BK588" s="232">
        <f>ROUND(I588*H588,2)</f>
        <v>0</v>
      </c>
      <c r="BL588" s="18" t="s">
        <v>944</v>
      </c>
      <c r="BM588" s="231" t="s">
        <v>966</v>
      </c>
    </row>
    <row r="589" s="2" customFormat="1">
      <c r="A589" s="39"/>
      <c r="B589" s="40"/>
      <c r="C589" s="41"/>
      <c r="D589" s="233" t="s">
        <v>146</v>
      </c>
      <c r="E589" s="41"/>
      <c r="F589" s="234" t="s">
        <v>965</v>
      </c>
      <c r="G589" s="41"/>
      <c r="H589" s="41"/>
      <c r="I589" s="137"/>
      <c r="J589" s="41"/>
      <c r="K589" s="41"/>
      <c r="L589" s="45"/>
      <c r="M589" s="235"/>
      <c r="N589" s="236"/>
      <c r="O589" s="85"/>
      <c r="P589" s="85"/>
      <c r="Q589" s="85"/>
      <c r="R589" s="85"/>
      <c r="S589" s="85"/>
      <c r="T589" s="86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146</v>
      </c>
      <c r="AU589" s="18" t="s">
        <v>85</v>
      </c>
    </row>
    <row r="590" s="12" customFormat="1" ht="22.8" customHeight="1">
      <c r="A590" s="12"/>
      <c r="B590" s="206"/>
      <c r="C590" s="207"/>
      <c r="D590" s="208" t="s">
        <v>73</v>
      </c>
      <c r="E590" s="248" t="s">
        <v>967</v>
      </c>
      <c r="F590" s="248" t="s">
        <v>968</v>
      </c>
      <c r="G590" s="207"/>
      <c r="H590" s="207"/>
      <c r="I590" s="210"/>
      <c r="J590" s="249">
        <f>BK590</f>
        <v>0</v>
      </c>
      <c r="K590" s="207"/>
      <c r="L590" s="212"/>
      <c r="M590" s="213"/>
      <c r="N590" s="214"/>
      <c r="O590" s="214"/>
      <c r="P590" s="215">
        <f>SUM(P591:P592)</f>
        <v>0</v>
      </c>
      <c r="Q590" s="214"/>
      <c r="R590" s="215">
        <f>SUM(R591:R592)</f>
        <v>0</v>
      </c>
      <c r="S590" s="214"/>
      <c r="T590" s="216">
        <f>SUM(T591:T592)</f>
        <v>0</v>
      </c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R590" s="217" t="s">
        <v>171</v>
      </c>
      <c r="AT590" s="218" t="s">
        <v>73</v>
      </c>
      <c r="AU590" s="218" t="s">
        <v>82</v>
      </c>
      <c r="AY590" s="217" t="s">
        <v>139</v>
      </c>
      <c r="BK590" s="219">
        <f>SUM(BK591:BK592)</f>
        <v>0</v>
      </c>
    </row>
    <row r="591" s="2" customFormat="1" ht="16.5" customHeight="1">
      <c r="A591" s="39"/>
      <c r="B591" s="40"/>
      <c r="C591" s="220" t="s">
        <v>1257</v>
      </c>
      <c r="D591" s="220" t="s">
        <v>140</v>
      </c>
      <c r="E591" s="221" t="s">
        <v>970</v>
      </c>
      <c r="F591" s="222" t="s">
        <v>971</v>
      </c>
      <c r="G591" s="223" t="s">
        <v>943</v>
      </c>
      <c r="H591" s="224">
        <v>1</v>
      </c>
      <c r="I591" s="225"/>
      <c r="J591" s="226">
        <f>ROUND(I591*H591,2)</f>
        <v>0</v>
      </c>
      <c r="K591" s="222" t="s">
        <v>156</v>
      </c>
      <c r="L591" s="45"/>
      <c r="M591" s="227" t="s">
        <v>19</v>
      </c>
      <c r="N591" s="228" t="s">
        <v>45</v>
      </c>
      <c r="O591" s="85"/>
      <c r="P591" s="229">
        <f>O591*H591</f>
        <v>0</v>
      </c>
      <c r="Q591" s="229">
        <v>0</v>
      </c>
      <c r="R591" s="229">
        <f>Q591*H591</f>
        <v>0</v>
      </c>
      <c r="S591" s="229">
        <v>0</v>
      </c>
      <c r="T591" s="230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1" t="s">
        <v>944</v>
      </c>
      <c r="AT591" s="231" t="s">
        <v>140</v>
      </c>
      <c r="AU591" s="231" t="s">
        <v>85</v>
      </c>
      <c r="AY591" s="18" t="s">
        <v>139</v>
      </c>
      <c r="BE591" s="232">
        <f>IF(N591="základní",J591,0)</f>
        <v>0</v>
      </c>
      <c r="BF591" s="232">
        <f>IF(N591="snížená",J591,0)</f>
        <v>0</v>
      </c>
      <c r="BG591" s="232">
        <f>IF(N591="zákl. přenesená",J591,0)</f>
        <v>0</v>
      </c>
      <c r="BH591" s="232">
        <f>IF(N591="sníž. přenesená",J591,0)</f>
        <v>0</v>
      </c>
      <c r="BI591" s="232">
        <f>IF(N591="nulová",J591,0)</f>
        <v>0</v>
      </c>
      <c r="BJ591" s="18" t="s">
        <v>82</v>
      </c>
      <c r="BK591" s="232">
        <f>ROUND(I591*H591,2)</f>
        <v>0</v>
      </c>
      <c r="BL591" s="18" t="s">
        <v>944</v>
      </c>
      <c r="BM591" s="231" t="s">
        <v>1258</v>
      </c>
    </row>
    <row r="592" s="2" customFormat="1">
      <c r="A592" s="39"/>
      <c r="B592" s="40"/>
      <c r="C592" s="41"/>
      <c r="D592" s="233" t="s">
        <v>146</v>
      </c>
      <c r="E592" s="41"/>
      <c r="F592" s="234" t="s">
        <v>973</v>
      </c>
      <c r="G592" s="41"/>
      <c r="H592" s="41"/>
      <c r="I592" s="137"/>
      <c r="J592" s="41"/>
      <c r="K592" s="41"/>
      <c r="L592" s="45"/>
      <c r="M592" s="272"/>
      <c r="N592" s="273"/>
      <c r="O592" s="274"/>
      <c r="P592" s="274"/>
      <c r="Q592" s="274"/>
      <c r="R592" s="274"/>
      <c r="S592" s="274"/>
      <c r="T592" s="275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146</v>
      </c>
      <c r="AU592" s="18" t="s">
        <v>85</v>
      </c>
    </row>
    <row r="593" s="2" customFormat="1" ht="6.96" customHeight="1">
      <c r="A593" s="39"/>
      <c r="B593" s="60"/>
      <c r="C593" s="61"/>
      <c r="D593" s="61"/>
      <c r="E593" s="61"/>
      <c r="F593" s="61"/>
      <c r="G593" s="61"/>
      <c r="H593" s="61"/>
      <c r="I593" s="170"/>
      <c r="J593" s="61"/>
      <c r="K593" s="61"/>
      <c r="L593" s="45"/>
      <c r="M593" s="39"/>
      <c r="O593" s="39"/>
      <c r="P593" s="39"/>
      <c r="Q593" s="39"/>
      <c r="R593" s="39"/>
      <c r="S593" s="39"/>
      <c r="T593" s="39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</row>
  </sheetData>
  <sheetProtection sheet="1" autoFilter="0" formatColumns="0" formatRows="0" objects="1" scenarios="1" spinCount="100000" saltValue="8rovPEBuyCBZxRam1JcsFhLqbEWCOAEQDLSDTM+1jh5hBn8Vf+J+jVWGcATu0tj0MEDbgnYe1/D5lvlN9nCLNA==" hashValue="td2FD2kG10f73EZon288JuQmqophvfIbRt42SL5kw6oyDgAmxx7Yt+CJrUQu5JAd5Rc6j15wz68ceHamKZ/tBA==" algorithmName="SHA-512" password="CC35"/>
  <autoFilter ref="C92:K592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85</v>
      </c>
    </row>
    <row r="4" s="1" customFormat="1" ht="24.96" customHeight="1">
      <c r="B4" s="21"/>
      <c r="D4" s="133" t="s">
        <v>98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Preference veřejné dopravy města Třebíč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99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1259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84</v>
      </c>
      <c r="G11" s="39"/>
      <c r="H11" s="39"/>
      <c r="I11" s="141" t="s">
        <v>20</v>
      </c>
      <c r="J11" s="140" t="s">
        <v>101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25. 5. 2021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21.84" customHeight="1">
      <c r="A13" s="39"/>
      <c r="B13" s="45"/>
      <c r="C13" s="39"/>
      <c r="D13" s="143" t="s">
        <v>102</v>
      </c>
      <c r="E13" s="39"/>
      <c r="F13" s="144" t="s">
        <v>103</v>
      </c>
      <c r="G13" s="39"/>
      <c r="H13" s="39"/>
      <c r="I13" s="145" t="s">
        <v>104</v>
      </c>
      <c r="J13" s="144" t="s">
        <v>105</v>
      </c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27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22</v>
      </c>
      <c r="F15" s="39"/>
      <c r="G15" s="39"/>
      <c r="H15" s="39"/>
      <c r="I15" s="141" t="s">
        <v>28</v>
      </c>
      <c r="J15" s="140" t="s">
        <v>29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30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32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33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35</v>
      </c>
      <c r="E23" s="39"/>
      <c r="F23" s="39"/>
      <c r="G23" s="39"/>
      <c r="H23" s="39"/>
      <c r="I23" s="141" t="s">
        <v>26</v>
      </c>
      <c r="J23" s="140" t="s">
        <v>36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37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38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83.25" customHeight="1">
      <c r="A27" s="146"/>
      <c r="B27" s="147"/>
      <c r="C27" s="146"/>
      <c r="D27" s="146"/>
      <c r="E27" s="148" t="s">
        <v>39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2"/>
      <c r="J29" s="151"/>
      <c r="K29" s="151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40</v>
      </c>
      <c r="E30" s="39"/>
      <c r="F30" s="39"/>
      <c r="G30" s="39"/>
      <c r="H30" s="39"/>
      <c r="I30" s="137"/>
      <c r="J30" s="154">
        <f>ROUND(J92,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2"/>
      <c r="J31" s="151"/>
      <c r="K31" s="151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42</v>
      </c>
      <c r="G32" s="39"/>
      <c r="H32" s="39"/>
      <c r="I32" s="156" t="s">
        <v>41</v>
      </c>
      <c r="J32" s="155" t="s">
        <v>43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44</v>
      </c>
      <c r="E33" s="135" t="s">
        <v>45</v>
      </c>
      <c r="F33" s="158">
        <f>ROUND((SUM(BE92:BE385)),  2)</f>
        <v>0</v>
      </c>
      <c r="G33" s="39"/>
      <c r="H33" s="39"/>
      <c r="I33" s="159">
        <v>0.20999999999999999</v>
      </c>
      <c r="J33" s="158">
        <f>ROUND(((SUM(BE92:BE385))*I33),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46</v>
      </c>
      <c r="F34" s="158">
        <f>ROUND((SUM(BF92:BF385)),  2)</f>
        <v>0</v>
      </c>
      <c r="G34" s="39"/>
      <c r="H34" s="39"/>
      <c r="I34" s="159">
        <v>0.14999999999999999</v>
      </c>
      <c r="J34" s="158">
        <f>ROUND(((SUM(BF92:BF385))*I34),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47</v>
      </c>
      <c r="F35" s="158">
        <f>ROUND((SUM(BG92:BG385)),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48</v>
      </c>
      <c r="F36" s="158">
        <f>ROUND((SUM(BH92:BH385)),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49</v>
      </c>
      <c r="F37" s="158">
        <f>ROUND((SUM(BI92:BI385)),  2)</f>
        <v>0</v>
      </c>
      <c r="G37" s="39"/>
      <c r="H37" s="39"/>
      <c r="I37" s="159">
        <v>0</v>
      </c>
      <c r="J37" s="158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50</v>
      </c>
      <c r="E39" s="162"/>
      <c r="F39" s="162"/>
      <c r="G39" s="163" t="s">
        <v>51</v>
      </c>
      <c r="H39" s="164" t="s">
        <v>52</v>
      </c>
      <c r="I39" s="165"/>
      <c r="J39" s="166">
        <f>SUM(J30:J37)</f>
        <v>0</v>
      </c>
      <c r="K39" s="167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4" t="str">
        <f>E7</f>
        <v>Preference veřejné dopravy města Třebíč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F.a - Komenského nám. - sever - KAM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Město Třebíč</v>
      </c>
      <c r="G52" s="41"/>
      <c r="H52" s="41"/>
      <c r="I52" s="141" t="s">
        <v>23</v>
      </c>
      <c r="J52" s="73" t="str">
        <f>IF(J12="","",J12)</f>
        <v>25. 5. 2021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Třebíč</v>
      </c>
      <c r="G54" s="41"/>
      <c r="H54" s="41"/>
      <c r="I54" s="141" t="s">
        <v>32</v>
      </c>
      <c r="J54" s="37" t="str">
        <f>E21</f>
        <v>Ing. Karel Tomek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141" t="s">
        <v>35</v>
      </c>
      <c r="J55" s="37" t="str">
        <f>E24</f>
        <v>Ivalú Macarena Ávila Herrera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5" t="s">
        <v>107</v>
      </c>
      <c r="D57" s="176"/>
      <c r="E57" s="176"/>
      <c r="F57" s="176"/>
      <c r="G57" s="176"/>
      <c r="H57" s="176"/>
      <c r="I57" s="177"/>
      <c r="J57" s="178" t="s">
        <v>108</v>
      </c>
      <c r="K57" s="176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9" t="s">
        <v>72</v>
      </c>
      <c r="D59" s="41"/>
      <c r="E59" s="41"/>
      <c r="F59" s="41"/>
      <c r="G59" s="41"/>
      <c r="H59" s="41"/>
      <c r="I59" s="137"/>
      <c r="J59" s="103">
        <f>J92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80"/>
      <c r="C60" s="181"/>
      <c r="D60" s="182" t="s">
        <v>110</v>
      </c>
      <c r="E60" s="183"/>
      <c r="F60" s="183"/>
      <c r="G60" s="183"/>
      <c r="H60" s="183"/>
      <c r="I60" s="184"/>
      <c r="J60" s="185">
        <f>J93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80"/>
      <c r="C61" s="181"/>
      <c r="D61" s="182" t="s">
        <v>111</v>
      </c>
      <c r="E61" s="183"/>
      <c r="F61" s="183"/>
      <c r="G61" s="183"/>
      <c r="H61" s="183"/>
      <c r="I61" s="184"/>
      <c r="J61" s="185">
        <f>J97</f>
        <v>0</v>
      </c>
      <c r="K61" s="181"/>
      <c r="L61" s="186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87"/>
      <c r="C62" s="188"/>
      <c r="D62" s="189" t="s">
        <v>112</v>
      </c>
      <c r="E62" s="190"/>
      <c r="F62" s="190"/>
      <c r="G62" s="190"/>
      <c r="H62" s="190"/>
      <c r="I62" s="191"/>
      <c r="J62" s="192">
        <f>J98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113</v>
      </c>
      <c r="E63" s="190"/>
      <c r="F63" s="190"/>
      <c r="G63" s="190"/>
      <c r="H63" s="190"/>
      <c r="I63" s="191"/>
      <c r="J63" s="192">
        <f>J110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80"/>
      <c r="C64" s="181"/>
      <c r="D64" s="182" t="s">
        <v>114</v>
      </c>
      <c r="E64" s="183"/>
      <c r="F64" s="183"/>
      <c r="G64" s="183"/>
      <c r="H64" s="183"/>
      <c r="I64" s="184"/>
      <c r="J64" s="185">
        <f>J137</f>
        <v>0</v>
      </c>
      <c r="K64" s="181"/>
      <c r="L64" s="18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7"/>
      <c r="C65" s="188"/>
      <c r="D65" s="189" t="s">
        <v>115</v>
      </c>
      <c r="E65" s="190"/>
      <c r="F65" s="190"/>
      <c r="G65" s="190"/>
      <c r="H65" s="190"/>
      <c r="I65" s="191"/>
      <c r="J65" s="192">
        <f>J138</f>
        <v>0</v>
      </c>
      <c r="K65" s="188"/>
      <c r="L65" s="19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7"/>
      <c r="C66" s="188"/>
      <c r="D66" s="189" t="s">
        <v>116</v>
      </c>
      <c r="E66" s="190"/>
      <c r="F66" s="190"/>
      <c r="G66" s="190"/>
      <c r="H66" s="190"/>
      <c r="I66" s="191"/>
      <c r="J66" s="192">
        <f>J194</f>
        <v>0</v>
      </c>
      <c r="K66" s="188"/>
      <c r="L66" s="19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80"/>
      <c r="C67" s="181"/>
      <c r="D67" s="182" t="s">
        <v>118</v>
      </c>
      <c r="E67" s="183"/>
      <c r="F67" s="183"/>
      <c r="G67" s="183"/>
      <c r="H67" s="183"/>
      <c r="I67" s="184"/>
      <c r="J67" s="185">
        <f>J321</f>
        <v>0</v>
      </c>
      <c r="K67" s="181"/>
      <c r="L67" s="186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7"/>
      <c r="C68" s="188"/>
      <c r="D68" s="189" t="s">
        <v>119</v>
      </c>
      <c r="E68" s="190"/>
      <c r="F68" s="190"/>
      <c r="G68" s="190"/>
      <c r="H68" s="190"/>
      <c r="I68" s="191"/>
      <c r="J68" s="192">
        <f>J348</f>
        <v>0</v>
      </c>
      <c r="K68" s="188"/>
      <c r="L68" s="19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80"/>
      <c r="C69" s="181"/>
      <c r="D69" s="182" t="s">
        <v>120</v>
      </c>
      <c r="E69" s="183"/>
      <c r="F69" s="183"/>
      <c r="G69" s="183"/>
      <c r="H69" s="183"/>
      <c r="I69" s="184"/>
      <c r="J69" s="185">
        <f>J353</f>
        <v>0</v>
      </c>
      <c r="K69" s="181"/>
      <c r="L69" s="186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80"/>
      <c r="C70" s="181"/>
      <c r="D70" s="182" t="s">
        <v>121</v>
      </c>
      <c r="E70" s="183"/>
      <c r="F70" s="183"/>
      <c r="G70" s="183"/>
      <c r="H70" s="183"/>
      <c r="I70" s="184"/>
      <c r="J70" s="185">
        <f>J369</f>
        <v>0</v>
      </c>
      <c r="K70" s="181"/>
      <c r="L70" s="186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7"/>
      <c r="C71" s="188"/>
      <c r="D71" s="189" t="s">
        <v>122</v>
      </c>
      <c r="E71" s="190"/>
      <c r="F71" s="190"/>
      <c r="G71" s="190"/>
      <c r="H71" s="190"/>
      <c r="I71" s="191"/>
      <c r="J71" s="192">
        <f>J370</f>
        <v>0</v>
      </c>
      <c r="K71" s="188"/>
      <c r="L71" s="19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7"/>
      <c r="C72" s="188"/>
      <c r="D72" s="189" t="s">
        <v>123</v>
      </c>
      <c r="E72" s="190"/>
      <c r="F72" s="190"/>
      <c r="G72" s="190"/>
      <c r="H72" s="190"/>
      <c r="I72" s="191"/>
      <c r="J72" s="192">
        <f>J383</f>
        <v>0</v>
      </c>
      <c r="K72" s="188"/>
      <c r="L72" s="19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170"/>
      <c r="J74" s="61"/>
      <c r="K74" s="6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173"/>
      <c r="J78" s="63"/>
      <c r="K78" s="63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124</v>
      </c>
      <c r="D79" s="41"/>
      <c r="E79" s="41"/>
      <c r="F79" s="41"/>
      <c r="G79" s="41"/>
      <c r="H79" s="41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4" t="str">
        <f>E7</f>
        <v>Preference veřejné dopravy města Třebíč</v>
      </c>
      <c r="F82" s="33"/>
      <c r="G82" s="33"/>
      <c r="H82" s="33"/>
      <c r="I82" s="137"/>
      <c r="J82" s="41"/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99</v>
      </c>
      <c r="D83" s="41"/>
      <c r="E83" s="41"/>
      <c r="F83" s="41"/>
      <c r="G83" s="41"/>
      <c r="H83" s="41"/>
      <c r="I83" s="137"/>
      <c r="J83" s="41"/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F.a - Komenského nám. - sever - KAM</v>
      </c>
      <c r="F84" s="41"/>
      <c r="G84" s="41"/>
      <c r="H84" s="41"/>
      <c r="I84" s="137"/>
      <c r="J84" s="41"/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137"/>
      <c r="J85" s="41"/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>Město Třebíč</v>
      </c>
      <c r="G86" s="41"/>
      <c r="H86" s="41"/>
      <c r="I86" s="141" t="s">
        <v>23</v>
      </c>
      <c r="J86" s="73" t="str">
        <f>IF(J12="","",J12)</f>
        <v>25. 5. 2021</v>
      </c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137"/>
      <c r="J87" s="41"/>
      <c r="K87" s="41"/>
      <c r="L87" s="13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E15</f>
        <v>Město Třebíč</v>
      </c>
      <c r="G88" s="41"/>
      <c r="H88" s="41"/>
      <c r="I88" s="141" t="s">
        <v>32</v>
      </c>
      <c r="J88" s="37" t="str">
        <f>E21</f>
        <v>Ing. Karel Tomek</v>
      </c>
      <c r="K88" s="41"/>
      <c r="L88" s="13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30</v>
      </c>
      <c r="D89" s="41"/>
      <c r="E89" s="41"/>
      <c r="F89" s="28" t="str">
        <f>IF(E18="","",E18)</f>
        <v>Vyplň údaj</v>
      </c>
      <c r="G89" s="41"/>
      <c r="H89" s="41"/>
      <c r="I89" s="141" t="s">
        <v>35</v>
      </c>
      <c r="J89" s="37" t="str">
        <f>E24</f>
        <v>Ivalú Macarena Ávila Herrera</v>
      </c>
      <c r="K89" s="41"/>
      <c r="L89" s="13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137"/>
      <c r="J90" s="41"/>
      <c r="K90" s="41"/>
      <c r="L90" s="13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94"/>
      <c r="B91" s="195"/>
      <c r="C91" s="196" t="s">
        <v>125</v>
      </c>
      <c r="D91" s="197" t="s">
        <v>59</v>
      </c>
      <c r="E91" s="197" t="s">
        <v>55</v>
      </c>
      <c r="F91" s="197" t="s">
        <v>56</v>
      </c>
      <c r="G91" s="197" t="s">
        <v>126</v>
      </c>
      <c r="H91" s="197" t="s">
        <v>127</v>
      </c>
      <c r="I91" s="198" t="s">
        <v>128</v>
      </c>
      <c r="J91" s="197" t="s">
        <v>108</v>
      </c>
      <c r="K91" s="199" t="s">
        <v>129</v>
      </c>
      <c r="L91" s="200"/>
      <c r="M91" s="93" t="s">
        <v>19</v>
      </c>
      <c r="N91" s="94" t="s">
        <v>44</v>
      </c>
      <c r="O91" s="94" t="s">
        <v>130</v>
      </c>
      <c r="P91" s="94" t="s">
        <v>131</v>
      </c>
      <c r="Q91" s="94" t="s">
        <v>132</v>
      </c>
      <c r="R91" s="94" t="s">
        <v>133</v>
      </c>
      <c r="S91" s="94" t="s">
        <v>134</v>
      </c>
      <c r="T91" s="95" t="s">
        <v>135</v>
      </c>
      <c r="U91" s="194"/>
      <c r="V91" s="194"/>
      <c r="W91" s="194"/>
      <c r="X91" s="194"/>
      <c r="Y91" s="194"/>
      <c r="Z91" s="194"/>
      <c r="AA91" s="194"/>
      <c r="AB91" s="194"/>
      <c r="AC91" s="194"/>
      <c r="AD91" s="194"/>
      <c r="AE91" s="194"/>
    </row>
    <row r="92" s="2" customFormat="1" ht="22.8" customHeight="1">
      <c r="A92" s="39"/>
      <c r="B92" s="40"/>
      <c r="C92" s="100" t="s">
        <v>136</v>
      </c>
      <c r="D92" s="41"/>
      <c r="E92" s="41"/>
      <c r="F92" s="41"/>
      <c r="G92" s="41"/>
      <c r="H92" s="41"/>
      <c r="I92" s="137"/>
      <c r="J92" s="201">
        <f>BK92</f>
        <v>0</v>
      </c>
      <c r="K92" s="41"/>
      <c r="L92" s="45"/>
      <c r="M92" s="96"/>
      <c r="N92" s="202"/>
      <c r="O92" s="97"/>
      <c r="P92" s="203">
        <f>P93+P97+P137+P321+P353+P369</f>
        <v>0</v>
      </c>
      <c r="Q92" s="97"/>
      <c r="R92" s="203">
        <f>R93+R97+R137+R321+R353+R369</f>
        <v>0.73786249999999998</v>
      </c>
      <c r="S92" s="97"/>
      <c r="T92" s="204">
        <f>T93+T97+T137+T321+T353+T369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73</v>
      </c>
      <c r="AU92" s="18" t="s">
        <v>109</v>
      </c>
      <c r="BK92" s="205">
        <f>BK93+BK97+BK137+BK321+BK353+BK369</f>
        <v>0</v>
      </c>
    </row>
    <row r="93" s="12" customFormat="1" ht="25.92" customHeight="1">
      <c r="A93" s="12"/>
      <c r="B93" s="206"/>
      <c r="C93" s="207"/>
      <c r="D93" s="208" t="s">
        <v>73</v>
      </c>
      <c r="E93" s="209" t="s">
        <v>137</v>
      </c>
      <c r="F93" s="209" t="s">
        <v>138</v>
      </c>
      <c r="G93" s="207"/>
      <c r="H93" s="207"/>
      <c r="I93" s="210"/>
      <c r="J93" s="211">
        <f>BK93</f>
        <v>0</v>
      </c>
      <c r="K93" s="207"/>
      <c r="L93" s="212"/>
      <c r="M93" s="213"/>
      <c r="N93" s="214"/>
      <c r="O93" s="214"/>
      <c r="P93" s="215">
        <f>SUM(P94:P96)</f>
        <v>0</v>
      </c>
      <c r="Q93" s="214"/>
      <c r="R93" s="215">
        <f>SUM(R94:R96)</f>
        <v>4.2500000000000003E-05</v>
      </c>
      <c r="S93" s="214"/>
      <c r="T93" s="216">
        <f>SUM(T94:T96)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7" t="s">
        <v>85</v>
      </c>
      <c r="AT93" s="218" t="s">
        <v>73</v>
      </c>
      <c r="AU93" s="218" t="s">
        <v>74</v>
      </c>
      <c r="AY93" s="217" t="s">
        <v>139</v>
      </c>
      <c r="BK93" s="219">
        <f>SUM(BK94:BK96)</f>
        <v>0</v>
      </c>
    </row>
    <row r="94" s="2" customFormat="1" ht="21.75" customHeight="1">
      <c r="A94" s="39"/>
      <c r="B94" s="40"/>
      <c r="C94" s="220" t="s">
        <v>82</v>
      </c>
      <c r="D94" s="220" t="s">
        <v>140</v>
      </c>
      <c r="E94" s="221" t="s">
        <v>141</v>
      </c>
      <c r="F94" s="222" t="s">
        <v>142</v>
      </c>
      <c r="G94" s="223" t="s">
        <v>143</v>
      </c>
      <c r="H94" s="224">
        <v>0.17000000000000001</v>
      </c>
      <c r="I94" s="225"/>
      <c r="J94" s="226">
        <f>ROUND(I94*H94,2)</f>
        <v>0</v>
      </c>
      <c r="K94" s="222" t="s">
        <v>19</v>
      </c>
      <c r="L94" s="45"/>
      <c r="M94" s="227" t="s">
        <v>19</v>
      </c>
      <c r="N94" s="228" t="s">
        <v>45</v>
      </c>
      <c r="O94" s="85"/>
      <c r="P94" s="229">
        <f>O94*H94</f>
        <v>0</v>
      </c>
      <c r="Q94" s="229">
        <v>0.00025000000000000001</v>
      </c>
      <c r="R94" s="229">
        <f>Q94*H94</f>
        <v>4.2500000000000003E-05</v>
      </c>
      <c r="S94" s="229">
        <v>0</v>
      </c>
      <c r="T94" s="230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31" t="s">
        <v>144</v>
      </c>
      <c r="AT94" s="231" t="s">
        <v>140</v>
      </c>
      <c r="AU94" s="231" t="s">
        <v>82</v>
      </c>
      <c r="AY94" s="18" t="s">
        <v>139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18" t="s">
        <v>82</v>
      </c>
      <c r="BK94" s="232">
        <f>ROUND(I94*H94,2)</f>
        <v>0</v>
      </c>
      <c r="BL94" s="18" t="s">
        <v>144</v>
      </c>
      <c r="BM94" s="231" t="s">
        <v>145</v>
      </c>
    </row>
    <row r="95" s="2" customFormat="1">
      <c r="A95" s="39"/>
      <c r="B95" s="40"/>
      <c r="C95" s="41"/>
      <c r="D95" s="233" t="s">
        <v>146</v>
      </c>
      <c r="E95" s="41"/>
      <c r="F95" s="234" t="s">
        <v>142</v>
      </c>
      <c r="G95" s="41"/>
      <c r="H95" s="41"/>
      <c r="I95" s="137"/>
      <c r="J95" s="41"/>
      <c r="K95" s="41"/>
      <c r="L95" s="45"/>
      <c r="M95" s="235"/>
      <c r="N95" s="236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146</v>
      </c>
      <c r="AU95" s="18" t="s">
        <v>82</v>
      </c>
    </row>
    <row r="96" s="13" customFormat="1">
      <c r="A96" s="13"/>
      <c r="B96" s="237"/>
      <c r="C96" s="238"/>
      <c r="D96" s="233" t="s">
        <v>147</v>
      </c>
      <c r="E96" s="239" t="s">
        <v>19</v>
      </c>
      <c r="F96" s="240" t="s">
        <v>1260</v>
      </c>
      <c r="G96" s="238"/>
      <c r="H96" s="241">
        <v>0.17000000000000001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7" t="s">
        <v>147</v>
      </c>
      <c r="AU96" s="247" t="s">
        <v>82</v>
      </c>
      <c r="AV96" s="13" t="s">
        <v>85</v>
      </c>
      <c r="AW96" s="13" t="s">
        <v>34</v>
      </c>
      <c r="AX96" s="13" t="s">
        <v>82</v>
      </c>
      <c r="AY96" s="247" t="s">
        <v>139</v>
      </c>
    </row>
    <row r="97" s="12" customFormat="1" ht="25.92" customHeight="1">
      <c r="A97" s="12"/>
      <c r="B97" s="206"/>
      <c r="C97" s="207"/>
      <c r="D97" s="208" t="s">
        <v>73</v>
      </c>
      <c r="E97" s="209" t="s">
        <v>149</v>
      </c>
      <c r="F97" s="209" t="s">
        <v>150</v>
      </c>
      <c r="G97" s="207"/>
      <c r="H97" s="207"/>
      <c r="I97" s="210"/>
      <c r="J97" s="211">
        <f>BK97</f>
        <v>0</v>
      </c>
      <c r="K97" s="207"/>
      <c r="L97" s="212"/>
      <c r="M97" s="213"/>
      <c r="N97" s="214"/>
      <c r="O97" s="214"/>
      <c r="P97" s="215">
        <f>P98+P110</f>
        <v>0</v>
      </c>
      <c r="Q97" s="214"/>
      <c r="R97" s="215">
        <f>R98+R110</f>
        <v>0.0019200000000000003</v>
      </c>
      <c r="S97" s="214"/>
      <c r="T97" s="216">
        <f>T98+T110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7" t="s">
        <v>85</v>
      </c>
      <c r="AT97" s="218" t="s">
        <v>73</v>
      </c>
      <c r="AU97" s="218" t="s">
        <v>74</v>
      </c>
      <c r="AY97" s="217" t="s">
        <v>139</v>
      </c>
      <c r="BK97" s="219">
        <f>BK98+BK110</f>
        <v>0</v>
      </c>
    </row>
    <row r="98" s="12" customFormat="1" ht="22.8" customHeight="1">
      <c r="A98" s="12"/>
      <c r="B98" s="206"/>
      <c r="C98" s="207"/>
      <c r="D98" s="208" t="s">
        <v>73</v>
      </c>
      <c r="E98" s="248" t="s">
        <v>151</v>
      </c>
      <c r="F98" s="248" t="s">
        <v>152</v>
      </c>
      <c r="G98" s="207"/>
      <c r="H98" s="207"/>
      <c r="I98" s="210"/>
      <c r="J98" s="249">
        <f>BK98</f>
        <v>0</v>
      </c>
      <c r="K98" s="207"/>
      <c r="L98" s="212"/>
      <c r="M98" s="213"/>
      <c r="N98" s="214"/>
      <c r="O98" s="214"/>
      <c r="P98" s="215">
        <f>SUM(P99:P109)</f>
        <v>0</v>
      </c>
      <c r="Q98" s="214"/>
      <c r="R98" s="215">
        <f>SUM(R99:R109)</f>
        <v>0.00096000000000000002</v>
      </c>
      <c r="S98" s="214"/>
      <c r="T98" s="216">
        <f>SUM(T99:T109)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7" t="s">
        <v>85</v>
      </c>
      <c r="AT98" s="218" t="s">
        <v>73</v>
      </c>
      <c r="AU98" s="218" t="s">
        <v>82</v>
      </c>
      <c r="AY98" s="217" t="s">
        <v>139</v>
      </c>
      <c r="BK98" s="219">
        <f>SUM(BK99:BK109)</f>
        <v>0</v>
      </c>
    </row>
    <row r="99" s="2" customFormat="1" ht="16.5" customHeight="1">
      <c r="A99" s="39"/>
      <c r="B99" s="40"/>
      <c r="C99" s="220" t="s">
        <v>85</v>
      </c>
      <c r="D99" s="220" t="s">
        <v>140</v>
      </c>
      <c r="E99" s="221" t="s">
        <v>153</v>
      </c>
      <c r="F99" s="222" t="s">
        <v>154</v>
      </c>
      <c r="G99" s="223" t="s">
        <v>155</v>
      </c>
      <c r="H99" s="224">
        <v>3</v>
      </c>
      <c r="I99" s="225"/>
      <c r="J99" s="226">
        <f>ROUND(I99*H99,2)</f>
        <v>0</v>
      </c>
      <c r="K99" s="222" t="s">
        <v>156</v>
      </c>
      <c r="L99" s="45"/>
      <c r="M99" s="227" t="s">
        <v>19</v>
      </c>
      <c r="N99" s="228" t="s">
        <v>45</v>
      </c>
      <c r="O99" s="85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1" t="s">
        <v>144</v>
      </c>
      <c r="AT99" s="231" t="s">
        <v>140</v>
      </c>
      <c r="AU99" s="231" t="s">
        <v>85</v>
      </c>
      <c r="AY99" s="18" t="s">
        <v>139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18" t="s">
        <v>82</v>
      </c>
      <c r="BK99" s="232">
        <f>ROUND(I99*H99,2)</f>
        <v>0</v>
      </c>
      <c r="BL99" s="18" t="s">
        <v>144</v>
      </c>
      <c r="BM99" s="231" t="s">
        <v>157</v>
      </c>
    </row>
    <row r="100" s="2" customFormat="1">
      <c r="A100" s="39"/>
      <c r="B100" s="40"/>
      <c r="C100" s="41"/>
      <c r="D100" s="233" t="s">
        <v>146</v>
      </c>
      <c r="E100" s="41"/>
      <c r="F100" s="234" t="s">
        <v>158</v>
      </c>
      <c r="G100" s="41"/>
      <c r="H100" s="41"/>
      <c r="I100" s="137"/>
      <c r="J100" s="41"/>
      <c r="K100" s="41"/>
      <c r="L100" s="45"/>
      <c r="M100" s="235"/>
      <c r="N100" s="236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146</v>
      </c>
      <c r="AU100" s="18" t="s">
        <v>85</v>
      </c>
    </row>
    <row r="101" s="2" customFormat="1" ht="16.5" customHeight="1">
      <c r="A101" s="39"/>
      <c r="B101" s="40"/>
      <c r="C101" s="250" t="s">
        <v>160</v>
      </c>
      <c r="D101" s="250" t="s">
        <v>161</v>
      </c>
      <c r="E101" s="251" t="s">
        <v>162</v>
      </c>
      <c r="F101" s="252" t="s">
        <v>163</v>
      </c>
      <c r="G101" s="253" t="s">
        <v>155</v>
      </c>
      <c r="H101" s="254">
        <v>1</v>
      </c>
      <c r="I101" s="255"/>
      <c r="J101" s="256">
        <f>ROUND(I101*H101,2)</f>
        <v>0</v>
      </c>
      <c r="K101" s="252" t="s">
        <v>156</v>
      </c>
      <c r="L101" s="257"/>
      <c r="M101" s="258" t="s">
        <v>19</v>
      </c>
      <c r="N101" s="259" t="s">
        <v>45</v>
      </c>
      <c r="O101" s="85"/>
      <c r="P101" s="229">
        <f>O101*H101</f>
        <v>0</v>
      </c>
      <c r="Q101" s="229">
        <v>0.00040000000000000002</v>
      </c>
      <c r="R101" s="229">
        <f>Q101*H101</f>
        <v>0.00040000000000000002</v>
      </c>
      <c r="S101" s="229">
        <v>0</v>
      </c>
      <c r="T101" s="230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1" t="s">
        <v>164</v>
      </c>
      <c r="AT101" s="231" t="s">
        <v>161</v>
      </c>
      <c r="AU101" s="231" t="s">
        <v>85</v>
      </c>
      <c r="AY101" s="18" t="s">
        <v>139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18" t="s">
        <v>82</v>
      </c>
      <c r="BK101" s="232">
        <f>ROUND(I101*H101,2)</f>
        <v>0</v>
      </c>
      <c r="BL101" s="18" t="s">
        <v>144</v>
      </c>
      <c r="BM101" s="231" t="s">
        <v>165</v>
      </c>
    </row>
    <row r="102" s="2" customFormat="1">
      <c r="A102" s="39"/>
      <c r="B102" s="40"/>
      <c r="C102" s="41"/>
      <c r="D102" s="233" t="s">
        <v>146</v>
      </c>
      <c r="E102" s="41"/>
      <c r="F102" s="234" t="s">
        <v>163</v>
      </c>
      <c r="G102" s="41"/>
      <c r="H102" s="41"/>
      <c r="I102" s="137"/>
      <c r="J102" s="41"/>
      <c r="K102" s="41"/>
      <c r="L102" s="45"/>
      <c r="M102" s="235"/>
      <c r="N102" s="236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146</v>
      </c>
      <c r="AU102" s="18" t="s">
        <v>85</v>
      </c>
    </row>
    <row r="103" s="13" customFormat="1">
      <c r="A103" s="13"/>
      <c r="B103" s="237"/>
      <c r="C103" s="238"/>
      <c r="D103" s="233" t="s">
        <v>147</v>
      </c>
      <c r="E103" s="239" t="s">
        <v>19</v>
      </c>
      <c r="F103" s="240" t="s">
        <v>1261</v>
      </c>
      <c r="G103" s="238"/>
      <c r="H103" s="241">
        <v>1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7" t="s">
        <v>147</v>
      </c>
      <c r="AU103" s="247" t="s">
        <v>85</v>
      </c>
      <c r="AV103" s="13" t="s">
        <v>85</v>
      </c>
      <c r="AW103" s="13" t="s">
        <v>34</v>
      </c>
      <c r="AX103" s="13" t="s">
        <v>82</v>
      </c>
      <c r="AY103" s="247" t="s">
        <v>139</v>
      </c>
    </row>
    <row r="104" s="2" customFormat="1" ht="16.5" customHeight="1">
      <c r="A104" s="39"/>
      <c r="B104" s="40"/>
      <c r="C104" s="250" t="s">
        <v>167</v>
      </c>
      <c r="D104" s="250" t="s">
        <v>161</v>
      </c>
      <c r="E104" s="251" t="s">
        <v>168</v>
      </c>
      <c r="F104" s="252" t="s">
        <v>169</v>
      </c>
      <c r="G104" s="253" t="s">
        <v>155</v>
      </c>
      <c r="H104" s="254">
        <v>1</v>
      </c>
      <c r="I104" s="255"/>
      <c r="J104" s="256">
        <f>ROUND(I104*H104,2)</f>
        <v>0</v>
      </c>
      <c r="K104" s="252" t="s">
        <v>156</v>
      </c>
      <c r="L104" s="257"/>
      <c r="M104" s="258" t="s">
        <v>19</v>
      </c>
      <c r="N104" s="259" t="s">
        <v>45</v>
      </c>
      <c r="O104" s="85"/>
      <c r="P104" s="229">
        <f>O104*H104</f>
        <v>0</v>
      </c>
      <c r="Q104" s="229">
        <v>0.00040000000000000002</v>
      </c>
      <c r="R104" s="229">
        <f>Q104*H104</f>
        <v>0.00040000000000000002</v>
      </c>
      <c r="S104" s="229">
        <v>0</v>
      </c>
      <c r="T104" s="230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31" t="s">
        <v>164</v>
      </c>
      <c r="AT104" s="231" t="s">
        <v>161</v>
      </c>
      <c r="AU104" s="231" t="s">
        <v>85</v>
      </c>
      <c r="AY104" s="18" t="s">
        <v>139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18" t="s">
        <v>82</v>
      </c>
      <c r="BK104" s="232">
        <f>ROUND(I104*H104,2)</f>
        <v>0</v>
      </c>
      <c r="BL104" s="18" t="s">
        <v>144</v>
      </c>
      <c r="BM104" s="231" t="s">
        <v>170</v>
      </c>
    </row>
    <row r="105" s="2" customFormat="1">
      <c r="A105" s="39"/>
      <c r="B105" s="40"/>
      <c r="C105" s="41"/>
      <c r="D105" s="233" t="s">
        <v>146</v>
      </c>
      <c r="E105" s="41"/>
      <c r="F105" s="234" t="s">
        <v>169</v>
      </c>
      <c r="G105" s="41"/>
      <c r="H105" s="41"/>
      <c r="I105" s="137"/>
      <c r="J105" s="41"/>
      <c r="K105" s="41"/>
      <c r="L105" s="45"/>
      <c r="M105" s="235"/>
      <c r="N105" s="236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146</v>
      </c>
      <c r="AU105" s="18" t="s">
        <v>85</v>
      </c>
    </row>
    <row r="106" s="13" customFormat="1">
      <c r="A106" s="13"/>
      <c r="B106" s="237"/>
      <c r="C106" s="238"/>
      <c r="D106" s="233" t="s">
        <v>147</v>
      </c>
      <c r="E106" s="239" t="s">
        <v>19</v>
      </c>
      <c r="F106" s="240" t="s">
        <v>1261</v>
      </c>
      <c r="G106" s="238"/>
      <c r="H106" s="241">
        <v>1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7" t="s">
        <v>147</v>
      </c>
      <c r="AU106" s="247" t="s">
        <v>85</v>
      </c>
      <c r="AV106" s="13" t="s">
        <v>85</v>
      </c>
      <c r="AW106" s="13" t="s">
        <v>34</v>
      </c>
      <c r="AX106" s="13" t="s">
        <v>82</v>
      </c>
      <c r="AY106" s="247" t="s">
        <v>139</v>
      </c>
    </row>
    <row r="107" s="2" customFormat="1" ht="16.5" customHeight="1">
      <c r="A107" s="39"/>
      <c r="B107" s="40"/>
      <c r="C107" s="250" t="s">
        <v>171</v>
      </c>
      <c r="D107" s="250" t="s">
        <v>161</v>
      </c>
      <c r="E107" s="251" t="s">
        <v>172</v>
      </c>
      <c r="F107" s="252" t="s">
        <v>173</v>
      </c>
      <c r="G107" s="253" t="s">
        <v>155</v>
      </c>
      <c r="H107" s="254">
        <v>1</v>
      </c>
      <c r="I107" s="255"/>
      <c r="J107" s="256">
        <f>ROUND(I107*H107,2)</f>
        <v>0</v>
      </c>
      <c r="K107" s="252" t="s">
        <v>156</v>
      </c>
      <c r="L107" s="257"/>
      <c r="M107" s="258" t="s">
        <v>19</v>
      </c>
      <c r="N107" s="259" t="s">
        <v>45</v>
      </c>
      <c r="O107" s="85"/>
      <c r="P107" s="229">
        <f>O107*H107</f>
        <v>0</v>
      </c>
      <c r="Q107" s="229">
        <v>0.00016000000000000001</v>
      </c>
      <c r="R107" s="229">
        <f>Q107*H107</f>
        <v>0.00016000000000000001</v>
      </c>
      <c r="S107" s="229">
        <v>0</v>
      </c>
      <c r="T107" s="230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31" t="s">
        <v>164</v>
      </c>
      <c r="AT107" s="231" t="s">
        <v>161</v>
      </c>
      <c r="AU107" s="231" t="s">
        <v>85</v>
      </c>
      <c r="AY107" s="18" t="s">
        <v>139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18" t="s">
        <v>82</v>
      </c>
      <c r="BK107" s="232">
        <f>ROUND(I107*H107,2)</f>
        <v>0</v>
      </c>
      <c r="BL107" s="18" t="s">
        <v>144</v>
      </c>
      <c r="BM107" s="231" t="s">
        <v>174</v>
      </c>
    </row>
    <row r="108" s="2" customFormat="1">
      <c r="A108" s="39"/>
      <c r="B108" s="40"/>
      <c r="C108" s="41"/>
      <c r="D108" s="233" t="s">
        <v>146</v>
      </c>
      <c r="E108" s="41"/>
      <c r="F108" s="234" t="s">
        <v>173</v>
      </c>
      <c r="G108" s="41"/>
      <c r="H108" s="41"/>
      <c r="I108" s="137"/>
      <c r="J108" s="41"/>
      <c r="K108" s="41"/>
      <c r="L108" s="45"/>
      <c r="M108" s="235"/>
      <c r="N108" s="236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146</v>
      </c>
      <c r="AU108" s="18" t="s">
        <v>85</v>
      </c>
    </row>
    <row r="109" s="13" customFormat="1">
      <c r="A109" s="13"/>
      <c r="B109" s="237"/>
      <c r="C109" s="238"/>
      <c r="D109" s="233" t="s">
        <v>147</v>
      </c>
      <c r="E109" s="239" t="s">
        <v>19</v>
      </c>
      <c r="F109" s="240" t="s">
        <v>1261</v>
      </c>
      <c r="G109" s="238"/>
      <c r="H109" s="241">
        <v>1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7" t="s">
        <v>147</v>
      </c>
      <c r="AU109" s="247" t="s">
        <v>85</v>
      </c>
      <c r="AV109" s="13" t="s">
        <v>85</v>
      </c>
      <c r="AW109" s="13" t="s">
        <v>34</v>
      </c>
      <c r="AX109" s="13" t="s">
        <v>82</v>
      </c>
      <c r="AY109" s="247" t="s">
        <v>139</v>
      </c>
    </row>
    <row r="110" s="12" customFormat="1" ht="22.8" customHeight="1">
      <c r="A110" s="12"/>
      <c r="B110" s="206"/>
      <c r="C110" s="207"/>
      <c r="D110" s="208" t="s">
        <v>73</v>
      </c>
      <c r="E110" s="248" t="s">
        <v>175</v>
      </c>
      <c r="F110" s="248" t="s">
        <v>176</v>
      </c>
      <c r="G110" s="207"/>
      <c r="H110" s="207"/>
      <c r="I110" s="210"/>
      <c r="J110" s="249">
        <f>BK110</f>
        <v>0</v>
      </c>
      <c r="K110" s="207"/>
      <c r="L110" s="212"/>
      <c r="M110" s="213"/>
      <c r="N110" s="214"/>
      <c r="O110" s="214"/>
      <c r="P110" s="215">
        <f>SUM(P111:P136)</f>
        <v>0</v>
      </c>
      <c r="Q110" s="214"/>
      <c r="R110" s="215">
        <f>SUM(R111:R136)</f>
        <v>0.00096000000000000013</v>
      </c>
      <c r="S110" s="214"/>
      <c r="T110" s="216">
        <f>SUM(T111:T136)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7" t="s">
        <v>85</v>
      </c>
      <c r="AT110" s="218" t="s">
        <v>73</v>
      </c>
      <c r="AU110" s="218" t="s">
        <v>82</v>
      </c>
      <c r="AY110" s="217" t="s">
        <v>139</v>
      </c>
      <c r="BK110" s="219">
        <f>SUM(BK111:BK136)</f>
        <v>0</v>
      </c>
    </row>
    <row r="111" s="2" customFormat="1" ht="21.75" customHeight="1">
      <c r="A111" s="39"/>
      <c r="B111" s="40"/>
      <c r="C111" s="220" t="s">
        <v>177</v>
      </c>
      <c r="D111" s="220" t="s">
        <v>140</v>
      </c>
      <c r="E111" s="221" t="s">
        <v>178</v>
      </c>
      <c r="F111" s="222" t="s">
        <v>179</v>
      </c>
      <c r="G111" s="223" t="s">
        <v>180</v>
      </c>
      <c r="H111" s="224">
        <v>20</v>
      </c>
      <c r="I111" s="225"/>
      <c r="J111" s="226">
        <f>ROUND(I111*H111,2)</f>
        <v>0</v>
      </c>
      <c r="K111" s="222" t="s">
        <v>156</v>
      </c>
      <c r="L111" s="45"/>
      <c r="M111" s="227" t="s">
        <v>19</v>
      </c>
      <c r="N111" s="228" t="s">
        <v>45</v>
      </c>
      <c r="O111" s="85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31" t="s">
        <v>144</v>
      </c>
      <c r="AT111" s="231" t="s">
        <v>140</v>
      </c>
      <c r="AU111" s="231" t="s">
        <v>85</v>
      </c>
      <c r="AY111" s="18" t="s">
        <v>139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18" t="s">
        <v>82</v>
      </c>
      <c r="BK111" s="232">
        <f>ROUND(I111*H111,2)</f>
        <v>0</v>
      </c>
      <c r="BL111" s="18" t="s">
        <v>144</v>
      </c>
      <c r="BM111" s="231" t="s">
        <v>181</v>
      </c>
    </row>
    <row r="112" s="2" customFormat="1">
      <c r="A112" s="39"/>
      <c r="B112" s="40"/>
      <c r="C112" s="41"/>
      <c r="D112" s="233" t="s">
        <v>146</v>
      </c>
      <c r="E112" s="41"/>
      <c r="F112" s="234" t="s">
        <v>182</v>
      </c>
      <c r="G112" s="41"/>
      <c r="H112" s="41"/>
      <c r="I112" s="137"/>
      <c r="J112" s="41"/>
      <c r="K112" s="41"/>
      <c r="L112" s="45"/>
      <c r="M112" s="235"/>
      <c r="N112" s="236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146</v>
      </c>
      <c r="AU112" s="18" t="s">
        <v>85</v>
      </c>
    </row>
    <row r="113" s="2" customFormat="1">
      <c r="A113" s="39"/>
      <c r="B113" s="40"/>
      <c r="C113" s="41"/>
      <c r="D113" s="233" t="s">
        <v>183</v>
      </c>
      <c r="E113" s="41"/>
      <c r="F113" s="260" t="s">
        <v>184</v>
      </c>
      <c r="G113" s="41"/>
      <c r="H113" s="41"/>
      <c r="I113" s="137"/>
      <c r="J113" s="41"/>
      <c r="K113" s="41"/>
      <c r="L113" s="45"/>
      <c r="M113" s="235"/>
      <c r="N113" s="236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183</v>
      </c>
      <c r="AU113" s="18" t="s">
        <v>85</v>
      </c>
    </row>
    <row r="114" s="2" customFormat="1" ht="16.5" customHeight="1">
      <c r="A114" s="39"/>
      <c r="B114" s="40"/>
      <c r="C114" s="250" t="s">
        <v>185</v>
      </c>
      <c r="D114" s="250" t="s">
        <v>161</v>
      </c>
      <c r="E114" s="251" t="s">
        <v>186</v>
      </c>
      <c r="F114" s="252" t="s">
        <v>187</v>
      </c>
      <c r="G114" s="253" t="s">
        <v>180</v>
      </c>
      <c r="H114" s="254">
        <v>24</v>
      </c>
      <c r="I114" s="255"/>
      <c r="J114" s="256">
        <f>ROUND(I114*H114,2)</f>
        <v>0</v>
      </c>
      <c r="K114" s="252" t="s">
        <v>156</v>
      </c>
      <c r="L114" s="257"/>
      <c r="M114" s="258" t="s">
        <v>19</v>
      </c>
      <c r="N114" s="259" t="s">
        <v>45</v>
      </c>
      <c r="O114" s="85"/>
      <c r="P114" s="229">
        <f>O114*H114</f>
        <v>0</v>
      </c>
      <c r="Q114" s="229">
        <v>4.0000000000000003E-05</v>
      </c>
      <c r="R114" s="229">
        <f>Q114*H114</f>
        <v>0.00096000000000000013</v>
      </c>
      <c r="S114" s="229">
        <v>0</v>
      </c>
      <c r="T114" s="230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31" t="s">
        <v>164</v>
      </c>
      <c r="AT114" s="231" t="s">
        <v>161</v>
      </c>
      <c r="AU114" s="231" t="s">
        <v>85</v>
      </c>
      <c r="AY114" s="18" t="s">
        <v>139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18" t="s">
        <v>82</v>
      </c>
      <c r="BK114" s="232">
        <f>ROUND(I114*H114,2)</f>
        <v>0</v>
      </c>
      <c r="BL114" s="18" t="s">
        <v>144</v>
      </c>
      <c r="BM114" s="231" t="s">
        <v>188</v>
      </c>
    </row>
    <row r="115" s="2" customFormat="1">
      <c r="A115" s="39"/>
      <c r="B115" s="40"/>
      <c r="C115" s="41"/>
      <c r="D115" s="233" t="s">
        <v>146</v>
      </c>
      <c r="E115" s="41"/>
      <c r="F115" s="234" t="s">
        <v>187</v>
      </c>
      <c r="G115" s="41"/>
      <c r="H115" s="41"/>
      <c r="I115" s="137"/>
      <c r="J115" s="41"/>
      <c r="K115" s="41"/>
      <c r="L115" s="45"/>
      <c r="M115" s="235"/>
      <c r="N115" s="236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146</v>
      </c>
      <c r="AU115" s="18" t="s">
        <v>85</v>
      </c>
    </row>
    <row r="116" s="13" customFormat="1">
      <c r="A116" s="13"/>
      <c r="B116" s="237"/>
      <c r="C116" s="238"/>
      <c r="D116" s="233" t="s">
        <v>147</v>
      </c>
      <c r="E116" s="239" t="s">
        <v>19</v>
      </c>
      <c r="F116" s="240" t="s">
        <v>1262</v>
      </c>
      <c r="G116" s="238"/>
      <c r="H116" s="241">
        <v>20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147</v>
      </c>
      <c r="AU116" s="247" t="s">
        <v>85</v>
      </c>
      <c r="AV116" s="13" t="s">
        <v>85</v>
      </c>
      <c r="AW116" s="13" t="s">
        <v>34</v>
      </c>
      <c r="AX116" s="13" t="s">
        <v>82</v>
      </c>
      <c r="AY116" s="247" t="s">
        <v>139</v>
      </c>
    </row>
    <row r="117" s="13" customFormat="1">
      <c r="A117" s="13"/>
      <c r="B117" s="237"/>
      <c r="C117" s="238"/>
      <c r="D117" s="233" t="s">
        <v>147</v>
      </c>
      <c r="E117" s="238"/>
      <c r="F117" s="240" t="s">
        <v>190</v>
      </c>
      <c r="G117" s="238"/>
      <c r="H117" s="241">
        <v>24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7" t="s">
        <v>147</v>
      </c>
      <c r="AU117" s="247" t="s">
        <v>85</v>
      </c>
      <c r="AV117" s="13" t="s">
        <v>85</v>
      </c>
      <c r="AW117" s="13" t="s">
        <v>4</v>
      </c>
      <c r="AX117" s="13" t="s">
        <v>82</v>
      </c>
      <c r="AY117" s="247" t="s">
        <v>139</v>
      </c>
    </row>
    <row r="118" s="2" customFormat="1" ht="16.5" customHeight="1">
      <c r="A118" s="39"/>
      <c r="B118" s="40"/>
      <c r="C118" s="220" t="s">
        <v>191</v>
      </c>
      <c r="D118" s="220" t="s">
        <v>140</v>
      </c>
      <c r="E118" s="221" t="s">
        <v>192</v>
      </c>
      <c r="F118" s="222" t="s">
        <v>193</v>
      </c>
      <c r="G118" s="223" t="s">
        <v>155</v>
      </c>
      <c r="H118" s="224">
        <v>1</v>
      </c>
      <c r="I118" s="225"/>
      <c r="J118" s="226">
        <f>ROUND(I118*H118,2)</f>
        <v>0</v>
      </c>
      <c r="K118" s="222" t="s">
        <v>156</v>
      </c>
      <c r="L118" s="45"/>
      <c r="M118" s="227" t="s">
        <v>19</v>
      </c>
      <c r="N118" s="228" t="s">
        <v>45</v>
      </c>
      <c r="O118" s="85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31" t="s">
        <v>144</v>
      </c>
      <c r="AT118" s="231" t="s">
        <v>140</v>
      </c>
      <c r="AU118" s="231" t="s">
        <v>85</v>
      </c>
      <c r="AY118" s="18" t="s">
        <v>139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18" t="s">
        <v>82</v>
      </c>
      <c r="BK118" s="232">
        <f>ROUND(I118*H118,2)</f>
        <v>0</v>
      </c>
      <c r="BL118" s="18" t="s">
        <v>144</v>
      </c>
      <c r="BM118" s="231" t="s">
        <v>194</v>
      </c>
    </row>
    <row r="119" s="2" customFormat="1">
      <c r="A119" s="39"/>
      <c r="B119" s="40"/>
      <c r="C119" s="41"/>
      <c r="D119" s="233" t="s">
        <v>146</v>
      </c>
      <c r="E119" s="41"/>
      <c r="F119" s="234" t="s">
        <v>195</v>
      </c>
      <c r="G119" s="41"/>
      <c r="H119" s="41"/>
      <c r="I119" s="137"/>
      <c r="J119" s="41"/>
      <c r="K119" s="41"/>
      <c r="L119" s="45"/>
      <c r="M119" s="235"/>
      <c r="N119" s="236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146</v>
      </c>
      <c r="AU119" s="18" t="s">
        <v>85</v>
      </c>
    </row>
    <row r="120" s="2" customFormat="1">
      <c r="A120" s="39"/>
      <c r="B120" s="40"/>
      <c r="C120" s="41"/>
      <c r="D120" s="233" t="s">
        <v>196</v>
      </c>
      <c r="E120" s="41"/>
      <c r="F120" s="260" t="s">
        <v>197</v>
      </c>
      <c r="G120" s="41"/>
      <c r="H120" s="41"/>
      <c r="I120" s="137"/>
      <c r="J120" s="41"/>
      <c r="K120" s="41"/>
      <c r="L120" s="45"/>
      <c r="M120" s="235"/>
      <c r="N120" s="236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196</v>
      </c>
      <c r="AU120" s="18" t="s">
        <v>85</v>
      </c>
    </row>
    <row r="121" s="2" customFormat="1" ht="16.5" customHeight="1">
      <c r="A121" s="39"/>
      <c r="B121" s="40"/>
      <c r="C121" s="250" t="s">
        <v>198</v>
      </c>
      <c r="D121" s="250" t="s">
        <v>161</v>
      </c>
      <c r="E121" s="251" t="s">
        <v>199</v>
      </c>
      <c r="F121" s="252" t="s">
        <v>200</v>
      </c>
      <c r="G121" s="253" t="s">
        <v>155</v>
      </c>
      <c r="H121" s="254">
        <v>1</v>
      </c>
      <c r="I121" s="255"/>
      <c r="J121" s="256">
        <f>ROUND(I121*H121,2)</f>
        <v>0</v>
      </c>
      <c r="K121" s="252" t="s">
        <v>19</v>
      </c>
      <c r="L121" s="257"/>
      <c r="M121" s="258" t="s">
        <v>19</v>
      </c>
      <c r="N121" s="259" t="s">
        <v>45</v>
      </c>
      <c r="O121" s="85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1" t="s">
        <v>164</v>
      </c>
      <c r="AT121" s="231" t="s">
        <v>161</v>
      </c>
      <c r="AU121" s="231" t="s">
        <v>85</v>
      </c>
      <c r="AY121" s="18" t="s">
        <v>139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8" t="s">
        <v>82</v>
      </c>
      <c r="BK121" s="232">
        <f>ROUND(I121*H121,2)</f>
        <v>0</v>
      </c>
      <c r="BL121" s="18" t="s">
        <v>144</v>
      </c>
      <c r="BM121" s="231" t="s">
        <v>201</v>
      </c>
    </row>
    <row r="122" s="2" customFormat="1">
      <c r="A122" s="39"/>
      <c r="B122" s="40"/>
      <c r="C122" s="41"/>
      <c r="D122" s="233" t="s">
        <v>146</v>
      </c>
      <c r="E122" s="41"/>
      <c r="F122" s="234" t="s">
        <v>202</v>
      </c>
      <c r="G122" s="41"/>
      <c r="H122" s="41"/>
      <c r="I122" s="137"/>
      <c r="J122" s="41"/>
      <c r="K122" s="41"/>
      <c r="L122" s="45"/>
      <c r="M122" s="235"/>
      <c r="N122" s="236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146</v>
      </c>
      <c r="AU122" s="18" t="s">
        <v>85</v>
      </c>
    </row>
    <row r="123" s="2" customFormat="1">
      <c r="A123" s="39"/>
      <c r="B123" s="40"/>
      <c r="C123" s="41"/>
      <c r="D123" s="233" t="s">
        <v>196</v>
      </c>
      <c r="E123" s="41"/>
      <c r="F123" s="260" t="s">
        <v>203</v>
      </c>
      <c r="G123" s="41"/>
      <c r="H123" s="41"/>
      <c r="I123" s="137"/>
      <c r="J123" s="41"/>
      <c r="K123" s="41"/>
      <c r="L123" s="45"/>
      <c r="M123" s="235"/>
      <c r="N123" s="236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196</v>
      </c>
      <c r="AU123" s="18" t="s">
        <v>85</v>
      </c>
    </row>
    <row r="124" s="13" customFormat="1">
      <c r="A124" s="13"/>
      <c r="B124" s="237"/>
      <c r="C124" s="238"/>
      <c r="D124" s="233" t="s">
        <v>147</v>
      </c>
      <c r="E124" s="239" t="s">
        <v>19</v>
      </c>
      <c r="F124" s="240" t="s">
        <v>1263</v>
      </c>
      <c r="G124" s="238"/>
      <c r="H124" s="241">
        <v>1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147</v>
      </c>
      <c r="AU124" s="247" t="s">
        <v>85</v>
      </c>
      <c r="AV124" s="13" t="s">
        <v>85</v>
      </c>
      <c r="AW124" s="13" t="s">
        <v>34</v>
      </c>
      <c r="AX124" s="13" t="s">
        <v>82</v>
      </c>
      <c r="AY124" s="247" t="s">
        <v>139</v>
      </c>
    </row>
    <row r="125" s="2" customFormat="1" ht="16.5" customHeight="1">
      <c r="A125" s="39"/>
      <c r="B125" s="40"/>
      <c r="C125" s="220" t="s">
        <v>205</v>
      </c>
      <c r="D125" s="220" t="s">
        <v>140</v>
      </c>
      <c r="E125" s="221" t="s">
        <v>206</v>
      </c>
      <c r="F125" s="222" t="s">
        <v>207</v>
      </c>
      <c r="G125" s="223" t="s">
        <v>155</v>
      </c>
      <c r="H125" s="224">
        <v>1</v>
      </c>
      <c r="I125" s="225"/>
      <c r="J125" s="226">
        <f>ROUND(I125*H125,2)</f>
        <v>0</v>
      </c>
      <c r="K125" s="222" t="s">
        <v>156</v>
      </c>
      <c r="L125" s="45"/>
      <c r="M125" s="227" t="s">
        <v>19</v>
      </c>
      <c r="N125" s="228" t="s">
        <v>45</v>
      </c>
      <c r="O125" s="85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144</v>
      </c>
      <c r="AT125" s="231" t="s">
        <v>140</v>
      </c>
      <c r="AU125" s="231" t="s">
        <v>85</v>
      </c>
      <c r="AY125" s="18" t="s">
        <v>139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82</v>
      </c>
      <c r="BK125" s="232">
        <f>ROUND(I125*H125,2)</f>
        <v>0</v>
      </c>
      <c r="BL125" s="18" t="s">
        <v>144</v>
      </c>
      <c r="BM125" s="231" t="s">
        <v>208</v>
      </c>
    </row>
    <row r="126" s="2" customFormat="1">
      <c r="A126" s="39"/>
      <c r="B126" s="40"/>
      <c r="C126" s="41"/>
      <c r="D126" s="233" t="s">
        <v>146</v>
      </c>
      <c r="E126" s="41"/>
      <c r="F126" s="234" t="s">
        <v>209</v>
      </c>
      <c r="G126" s="41"/>
      <c r="H126" s="41"/>
      <c r="I126" s="137"/>
      <c r="J126" s="41"/>
      <c r="K126" s="41"/>
      <c r="L126" s="45"/>
      <c r="M126" s="235"/>
      <c r="N126" s="236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146</v>
      </c>
      <c r="AU126" s="18" t="s">
        <v>85</v>
      </c>
    </row>
    <row r="127" s="2" customFormat="1" ht="21.75" customHeight="1">
      <c r="A127" s="39"/>
      <c r="B127" s="40"/>
      <c r="C127" s="250" t="s">
        <v>210</v>
      </c>
      <c r="D127" s="250" t="s">
        <v>161</v>
      </c>
      <c r="E127" s="251" t="s">
        <v>211</v>
      </c>
      <c r="F127" s="252" t="s">
        <v>212</v>
      </c>
      <c r="G127" s="253" t="s">
        <v>155</v>
      </c>
      <c r="H127" s="254">
        <v>1</v>
      </c>
      <c r="I127" s="255"/>
      <c r="J127" s="256">
        <f>ROUND(I127*H127,2)</f>
        <v>0</v>
      </c>
      <c r="K127" s="252" t="s">
        <v>19</v>
      </c>
      <c r="L127" s="257"/>
      <c r="M127" s="258" t="s">
        <v>19</v>
      </c>
      <c r="N127" s="259" t="s">
        <v>45</v>
      </c>
      <c r="O127" s="85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164</v>
      </c>
      <c r="AT127" s="231" t="s">
        <v>161</v>
      </c>
      <c r="AU127" s="231" t="s">
        <v>85</v>
      </c>
      <c r="AY127" s="18" t="s">
        <v>139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82</v>
      </c>
      <c r="BK127" s="232">
        <f>ROUND(I127*H127,2)</f>
        <v>0</v>
      </c>
      <c r="BL127" s="18" t="s">
        <v>144</v>
      </c>
      <c r="BM127" s="231" t="s">
        <v>213</v>
      </c>
    </row>
    <row r="128" s="2" customFormat="1">
      <c r="A128" s="39"/>
      <c r="B128" s="40"/>
      <c r="C128" s="41"/>
      <c r="D128" s="233" t="s">
        <v>146</v>
      </c>
      <c r="E128" s="41"/>
      <c r="F128" s="234" t="s">
        <v>212</v>
      </c>
      <c r="G128" s="41"/>
      <c r="H128" s="41"/>
      <c r="I128" s="137"/>
      <c r="J128" s="41"/>
      <c r="K128" s="41"/>
      <c r="L128" s="45"/>
      <c r="M128" s="235"/>
      <c r="N128" s="236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146</v>
      </c>
      <c r="AU128" s="18" t="s">
        <v>85</v>
      </c>
    </row>
    <row r="129" s="2" customFormat="1">
      <c r="A129" s="39"/>
      <c r="B129" s="40"/>
      <c r="C129" s="41"/>
      <c r="D129" s="233" t="s">
        <v>196</v>
      </c>
      <c r="E129" s="41"/>
      <c r="F129" s="260" t="s">
        <v>214</v>
      </c>
      <c r="G129" s="41"/>
      <c r="H129" s="41"/>
      <c r="I129" s="137"/>
      <c r="J129" s="41"/>
      <c r="K129" s="41"/>
      <c r="L129" s="45"/>
      <c r="M129" s="235"/>
      <c r="N129" s="236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196</v>
      </c>
      <c r="AU129" s="18" t="s">
        <v>85</v>
      </c>
    </row>
    <row r="130" s="13" customFormat="1">
      <c r="A130" s="13"/>
      <c r="B130" s="237"/>
      <c r="C130" s="238"/>
      <c r="D130" s="233" t="s">
        <v>147</v>
      </c>
      <c r="E130" s="239" t="s">
        <v>19</v>
      </c>
      <c r="F130" s="240" t="s">
        <v>1264</v>
      </c>
      <c r="G130" s="238"/>
      <c r="H130" s="241">
        <v>1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147</v>
      </c>
      <c r="AU130" s="247" t="s">
        <v>85</v>
      </c>
      <c r="AV130" s="13" t="s">
        <v>85</v>
      </c>
      <c r="AW130" s="13" t="s">
        <v>34</v>
      </c>
      <c r="AX130" s="13" t="s">
        <v>82</v>
      </c>
      <c r="AY130" s="247" t="s">
        <v>139</v>
      </c>
    </row>
    <row r="131" s="2" customFormat="1" ht="16.5" customHeight="1">
      <c r="A131" s="39"/>
      <c r="B131" s="40"/>
      <c r="C131" s="220" t="s">
        <v>216</v>
      </c>
      <c r="D131" s="220" t="s">
        <v>140</v>
      </c>
      <c r="E131" s="221" t="s">
        <v>217</v>
      </c>
      <c r="F131" s="222" t="s">
        <v>218</v>
      </c>
      <c r="G131" s="223" t="s">
        <v>155</v>
      </c>
      <c r="H131" s="224">
        <v>1</v>
      </c>
      <c r="I131" s="225"/>
      <c r="J131" s="226">
        <f>ROUND(I131*H131,2)</f>
        <v>0</v>
      </c>
      <c r="K131" s="222" t="s">
        <v>19</v>
      </c>
      <c r="L131" s="45"/>
      <c r="M131" s="227" t="s">
        <v>19</v>
      </c>
      <c r="N131" s="228" t="s">
        <v>45</v>
      </c>
      <c r="O131" s="85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144</v>
      </c>
      <c r="AT131" s="231" t="s">
        <v>140</v>
      </c>
      <c r="AU131" s="231" t="s">
        <v>85</v>
      </c>
      <c r="AY131" s="18" t="s">
        <v>139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82</v>
      </c>
      <c r="BK131" s="232">
        <f>ROUND(I131*H131,2)</f>
        <v>0</v>
      </c>
      <c r="BL131" s="18" t="s">
        <v>144</v>
      </c>
      <c r="BM131" s="231" t="s">
        <v>219</v>
      </c>
    </row>
    <row r="132" s="2" customFormat="1">
      <c r="A132" s="39"/>
      <c r="B132" s="40"/>
      <c r="C132" s="41"/>
      <c r="D132" s="233" t="s">
        <v>146</v>
      </c>
      <c r="E132" s="41"/>
      <c r="F132" s="234" t="s">
        <v>220</v>
      </c>
      <c r="G132" s="41"/>
      <c r="H132" s="41"/>
      <c r="I132" s="137"/>
      <c r="J132" s="41"/>
      <c r="K132" s="41"/>
      <c r="L132" s="45"/>
      <c r="M132" s="235"/>
      <c r="N132" s="236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146</v>
      </c>
      <c r="AU132" s="18" t="s">
        <v>85</v>
      </c>
    </row>
    <row r="133" s="13" customFormat="1">
      <c r="A133" s="13"/>
      <c r="B133" s="237"/>
      <c r="C133" s="238"/>
      <c r="D133" s="233" t="s">
        <v>147</v>
      </c>
      <c r="E133" s="239" t="s">
        <v>19</v>
      </c>
      <c r="F133" s="240" t="s">
        <v>1263</v>
      </c>
      <c r="G133" s="238"/>
      <c r="H133" s="241">
        <v>1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147</v>
      </c>
      <c r="AU133" s="247" t="s">
        <v>85</v>
      </c>
      <c r="AV133" s="13" t="s">
        <v>85</v>
      </c>
      <c r="AW133" s="13" t="s">
        <v>34</v>
      </c>
      <c r="AX133" s="13" t="s">
        <v>82</v>
      </c>
      <c r="AY133" s="247" t="s">
        <v>139</v>
      </c>
    </row>
    <row r="134" s="2" customFormat="1" ht="16.5" customHeight="1">
      <c r="A134" s="39"/>
      <c r="B134" s="40"/>
      <c r="C134" s="220" t="s">
        <v>221</v>
      </c>
      <c r="D134" s="220" t="s">
        <v>140</v>
      </c>
      <c r="E134" s="221" t="s">
        <v>222</v>
      </c>
      <c r="F134" s="222" t="s">
        <v>223</v>
      </c>
      <c r="G134" s="223" t="s">
        <v>155</v>
      </c>
      <c r="H134" s="224">
        <v>1</v>
      </c>
      <c r="I134" s="225"/>
      <c r="J134" s="226">
        <f>ROUND(I134*H134,2)</f>
        <v>0</v>
      </c>
      <c r="K134" s="222" t="s">
        <v>156</v>
      </c>
      <c r="L134" s="45"/>
      <c r="M134" s="227" t="s">
        <v>19</v>
      </c>
      <c r="N134" s="228" t="s">
        <v>45</v>
      </c>
      <c r="O134" s="85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144</v>
      </c>
      <c r="AT134" s="231" t="s">
        <v>140</v>
      </c>
      <c r="AU134" s="231" t="s">
        <v>85</v>
      </c>
      <c r="AY134" s="18" t="s">
        <v>139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82</v>
      </c>
      <c r="BK134" s="232">
        <f>ROUND(I134*H134,2)</f>
        <v>0</v>
      </c>
      <c r="BL134" s="18" t="s">
        <v>144</v>
      </c>
      <c r="BM134" s="231" t="s">
        <v>224</v>
      </c>
    </row>
    <row r="135" s="2" customFormat="1">
      <c r="A135" s="39"/>
      <c r="B135" s="40"/>
      <c r="C135" s="41"/>
      <c r="D135" s="233" t="s">
        <v>146</v>
      </c>
      <c r="E135" s="41"/>
      <c r="F135" s="234" t="s">
        <v>225</v>
      </c>
      <c r="G135" s="41"/>
      <c r="H135" s="41"/>
      <c r="I135" s="137"/>
      <c r="J135" s="41"/>
      <c r="K135" s="41"/>
      <c r="L135" s="45"/>
      <c r="M135" s="235"/>
      <c r="N135" s="236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146</v>
      </c>
      <c r="AU135" s="18" t="s">
        <v>85</v>
      </c>
    </row>
    <row r="136" s="13" customFormat="1">
      <c r="A136" s="13"/>
      <c r="B136" s="237"/>
      <c r="C136" s="238"/>
      <c r="D136" s="233" t="s">
        <v>147</v>
      </c>
      <c r="E136" s="239" t="s">
        <v>19</v>
      </c>
      <c r="F136" s="240" t="s">
        <v>1265</v>
      </c>
      <c r="G136" s="238"/>
      <c r="H136" s="241">
        <v>1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147</v>
      </c>
      <c r="AU136" s="247" t="s">
        <v>85</v>
      </c>
      <c r="AV136" s="13" t="s">
        <v>85</v>
      </c>
      <c r="AW136" s="13" t="s">
        <v>34</v>
      </c>
      <c r="AX136" s="13" t="s">
        <v>82</v>
      </c>
      <c r="AY136" s="247" t="s">
        <v>139</v>
      </c>
    </row>
    <row r="137" s="12" customFormat="1" ht="25.92" customHeight="1">
      <c r="A137" s="12"/>
      <c r="B137" s="206"/>
      <c r="C137" s="207"/>
      <c r="D137" s="208" t="s">
        <v>73</v>
      </c>
      <c r="E137" s="209" t="s">
        <v>161</v>
      </c>
      <c r="F137" s="209" t="s">
        <v>227</v>
      </c>
      <c r="G137" s="207"/>
      <c r="H137" s="207"/>
      <c r="I137" s="210"/>
      <c r="J137" s="211">
        <f>BK137</f>
        <v>0</v>
      </c>
      <c r="K137" s="207"/>
      <c r="L137" s="212"/>
      <c r="M137" s="213"/>
      <c r="N137" s="214"/>
      <c r="O137" s="214"/>
      <c r="P137" s="215">
        <f>P138+P194</f>
        <v>0</v>
      </c>
      <c r="Q137" s="214"/>
      <c r="R137" s="215">
        <f>R138+R194</f>
        <v>0.60499999999999998</v>
      </c>
      <c r="S137" s="214"/>
      <c r="T137" s="216">
        <f>T138+T194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7" t="s">
        <v>160</v>
      </c>
      <c r="AT137" s="218" t="s">
        <v>73</v>
      </c>
      <c r="AU137" s="218" t="s">
        <v>74</v>
      </c>
      <c r="AY137" s="217" t="s">
        <v>139</v>
      </c>
      <c r="BK137" s="219">
        <f>BK138+BK194</f>
        <v>0</v>
      </c>
    </row>
    <row r="138" s="12" customFormat="1" ht="22.8" customHeight="1">
      <c r="A138" s="12"/>
      <c r="B138" s="206"/>
      <c r="C138" s="207"/>
      <c r="D138" s="208" t="s">
        <v>73</v>
      </c>
      <c r="E138" s="248" t="s">
        <v>228</v>
      </c>
      <c r="F138" s="248" t="s">
        <v>229</v>
      </c>
      <c r="G138" s="207"/>
      <c r="H138" s="207"/>
      <c r="I138" s="210"/>
      <c r="J138" s="249">
        <f>BK138</f>
        <v>0</v>
      </c>
      <c r="K138" s="207"/>
      <c r="L138" s="212"/>
      <c r="M138" s="213"/>
      <c r="N138" s="214"/>
      <c r="O138" s="214"/>
      <c r="P138" s="215">
        <f>SUM(P139:P193)</f>
        <v>0</v>
      </c>
      <c r="Q138" s="214"/>
      <c r="R138" s="215">
        <f>SUM(R139:R193)</f>
        <v>0.016789999999999999</v>
      </c>
      <c r="S138" s="214"/>
      <c r="T138" s="216">
        <f>SUM(T139:T193)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7" t="s">
        <v>160</v>
      </c>
      <c r="AT138" s="218" t="s">
        <v>73</v>
      </c>
      <c r="AU138" s="218" t="s">
        <v>82</v>
      </c>
      <c r="AY138" s="217" t="s">
        <v>139</v>
      </c>
      <c r="BK138" s="219">
        <f>SUM(BK139:BK193)</f>
        <v>0</v>
      </c>
    </row>
    <row r="139" s="2" customFormat="1" ht="21.75" customHeight="1">
      <c r="A139" s="39"/>
      <c r="B139" s="40"/>
      <c r="C139" s="220" t="s">
        <v>230</v>
      </c>
      <c r="D139" s="220" t="s">
        <v>140</v>
      </c>
      <c r="E139" s="221" t="s">
        <v>231</v>
      </c>
      <c r="F139" s="222" t="s">
        <v>232</v>
      </c>
      <c r="G139" s="223" t="s">
        <v>155</v>
      </c>
      <c r="H139" s="224">
        <v>1</v>
      </c>
      <c r="I139" s="225"/>
      <c r="J139" s="226">
        <f>ROUND(I139*H139,2)</f>
        <v>0</v>
      </c>
      <c r="K139" s="222" t="s">
        <v>156</v>
      </c>
      <c r="L139" s="45"/>
      <c r="M139" s="227" t="s">
        <v>19</v>
      </c>
      <c r="N139" s="228" t="s">
        <v>45</v>
      </c>
      <c r="O139" s="85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233</v>
      </c>
      <c r="AT139" s="231" t="s">
        <v>140</v>
      </c>
      <c r="AU139" s="231" t="s">
        <v>85</v>
      </c>
      <c r="AY139" s="18" t="s">
        <v>139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82</v>
      </c>
      <c r="BK139" s="232">
        <f>ROUND(I139*H139,2)</f>
        <v>0</v>
      </c>
      <c r="BL139" s="18" t="s">
        <v>233</v>
      </c>
      <c r="BM139" s="231" t="s">
        <v>234</v>
      </c>
    </row>
    <row r="140" s="2" customFormat="1">
      <c r="A140" s="39"/>
      <c r="B140" s="40"/>
      <c r="C140" s="41"/>
      <c r="D140" s="233" t="s">
        <v>146</v>
      </c>
      <c r="E140" s="41"/>
      <c r="F140" s="234" t="s">
        <v>235</v>
      </c>
      <c r="G140" s="41"/>
      <c r="H140" s="41"/>
      <c r="I140" s="137"/>
      <c r="J140" s="41"/>
      <c r="K140" s="41"/>
      <c r="L140" s="45"/>
      <c r="M140" s="235"/>
      <c r="N140" s="236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146</v>
      </c>
      <c r="AU140" s="18" t="s">
        <v>85</v>
      </c>
    </row>
    <row r="141" s="2" customFormat="1">
      <c r="A141" s="39"/>
      <c r="B141" s="40"/>
      <c r="C141" s="41"/>
      <c r="D141" s="233" t="s">
        <v>183</v>
      </c>
      <c r="E141" s="41"/>
      <c r="F141" s="260" t="s">
        <v>236</v>
      </c>
      <c r="G141" s="41"/>
      <c r="H141" s="41"/>
      <c r="I141" s="137"/>
      <c r="J141" s="41"/>
      <c r="K141" s="41"/>
      <c r="L141" s="45"/>
      <c r="M141" s="235"/>
      <c r="N141" s="236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183</v>
      </c>
      <c r="AU141" s="18" t="s">
        <v>85</v>
      </c>
    </row>
    <row r="142" s="13" customFormat="1">
      <c r="A142" s="13"/>
      <c r="B142" s="237"/>
      <c r="C142" s="238"/>
      <c r="D142" s="233" t="s">
        <v>147</v>
      </c>
      <c r="E142" s="239" t="s">
        <v>19</v>
      </c>
      <c r="F142" s="240" t="s">
        <v>1263</v>
      </c>
      <c r="G142" s="238"/>
      <c r="H142" s="241">
        <v>1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147</v>
      </c>
      <c r="AU142" s="247" t="s">
        <v>85</v>
      </c>
      <c r="AV142" s="13" t="s">
        <v>85</v>
      </c>
      <c r="AW142" s="13" t="s">
        <v>34</v>
      </c>
      <c r="AX142" s="13" t="s">
        <v>82</v>
      </c>
      <c r="AY142" s="247" t="s">
        <v>139</v>
      </c>
    </row>
    <row r="143" s="2" customFormat="1" ht="21.75" customHeight="1">
      <c r="A143" s="39"/>
      <c r="B143" s="40"/>
      <c r="C143" s="220" t="s">
        <v>8</v>
      </c>
      <c r="D143" s="220" t="s">
        <v>140</v>
      </c>
      <c r="E143" s="221" t="s">
        <v>237</v>
      </c>
      <c r="F143" s="222" t="s">
        <v>238</v>
      </c>
      <c r="G143" s="223" t="s">
        <v>155</v>
      </c>
      <c r="H143" s="224">
        <v>2</v>
      </c>
      <c r="I143" s="225"/>
      <c r="J143" s="226">
        <f>ROUND(I143*H143,2)</f>
        <v>0</v>
      </c>
      <c r="K143" s="222" t="s">
        <v>156</v>
      </c>
      <c r="L143" s="45"/>
      <c r="M143" s="227" t="s">
        <v>19</v>
      </c>
      <c r="N143" s="228" t="s">
        <v>45</v>
      </c>
      <c r="O143" s="85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233</v>
      </c>
      <c r="AT143" s="231" t="s">
        <v>140</v>
      </c>
      <c r="AU143" s="231" t="s">
        <v>85</v>
      </c>
      <c r="AY143" s="18" t="s">
        <v>139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82</v>
      </c>
      <c r="BK143" s="232">
        <f>ROUND(I143*H143,2)</f>
        <v>0</v>
      </c>
      <c r="BL143" s="18" t="s">
        <v>233</v>
      </c>
      <c r="BM143" s="231" t="s">
        <v>239</v>
      </c>
    </row>
    <row r="144" s="2" customFormat="1">
      <c r="A144" s="39"/>
      <c r="B144" s="40"/>
      <c r="C144" s="41"/>
      <c r="D144" s="233" t="s">
        <v>146</v>
      </c>
      <c r="E144" s="41"/>
      <c r="F144" s="234" t="s">
        <v>240</v>
      </c>
      <c r="G144" s="41"/>
      <c r="H144" s="41"/>
      <c r="I144" s="137"/>
      <c r="J144" s="41"/>
      <c r="K144" s="41"/>
      <c r="L144" s="45"/>
      <c r="M144" s="235"/>
      <c r="N144" s="236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146</v>
      </c>
      <c r="AU144" s="18" t="s">
        <v>85</v>
      </c>
    </row>
    <row r="145" s="2" customFormat="1">
      <c r="A145" s="39"/>
      <c r="B145" s="40"/>
      <c r="C145" s="41"/>
      <c r="D145" s="233" t="s">
        <v>183</v>
      </c>
      <c r="E145" s="41"/>
      <c r="F145" s="260" t="s">
        <v>236</v>
      </c>
      <c r="G145" s="41"/>
      <c r="H145" s="41"/>
      <c r="I145" s="137"/>
      <c r="J145" s="41"/>
      <c r="K145" s="41"/>
      <c r="L145" s="45"/>
      <c r="M145" s="235"/>
      <c r="N145" s="236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183</v>
      </c>
      <c r="AU145" s="18" t="s">
        <v>85</v>
      </c>
    </row>
    <row r="146" s="13" customFormat="1">
      <c r="A146" s="13"/>
      <c r="B146" s="237"/>
      <c r="C146" s="238"/>
      <c r="D146" s="233" t="s">
        <v>147</v>
      </c>
      <c r="E146" s="239" t="s">
        <v>19</v>
      </c>
      <c r="F146" s="240" t="s">
        <v>1266</v>
      </c>
      <c r="G146" s="238"/>
      <c r="H146" s="241">
        <v>2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147</v>
      </c>
      <c r="AU146" s="247" t="s">
        <v>85</v>
      </c>
      <c r="AV146" s="13" t="s">
        <v>85</v>
      </c>
      <c r="AW146" s="13" t="s">
        <v>34</v>
      </c>
      <c r="AX146" s="13" t="s">
        <v>82</v>
      </c>
      <c r="AY146" s="247" t="s">
        <v>139</v>
      </c>
    </row>
    <row r="147" s="2" customFormat="1" ht="21.75" customHeight="1">
      <c r="A147" s="39"/>
      <c r="B147" s="40"/>
      <c r="C147" s="220" t="s">
        <v>144</v>
      </c>
      <c r="D147" s="220" t="s">
        <v>140</v>
      </c>
      <c r="E147" s="221" t="s">
        <v>242</v>
      </c>
      <c r="F147" s="222" t="s">
        <v>243</v>
      </c>
      <c r="G147" s="223" t="s">
        <v>155</v>
      </c>
      <c r="H147" s="224">
        <v>1</v>
      </c>
      <c r="I147" s="225"/>
      <c r="J147" s="226">
        <f>ROUND(I147*H147,2)</f>
        <v>0</v>
      </c>
      <c r="K147" s="222" t="s">
        <v>156</v>
      </c>
      <c r="L147" s="45"/>
      <c r="M147" s="227" t="s">
        <v>19</v>
      </c>
      <c r="N147" s="228" t="s">
        <v>45</v>
      </c>
      <c r="O147" s="85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233</v>
      </c>
      <c r="AT147" s="231" t="s">
        <v>140</v>
      </c>
      <c r="AU147" s="231" t="s">
        <v>85</v>
      </c>
      <c r="AY147" s="18" t="s">
        <v>139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82</v>
      </c>
      <c r="BK147" s="232">
        <f>ROUND(I147*H147,2)</f>
        <v>0</v>
      </c>
      <c r="BL147" s="18" t="s">
        <v>233</v>
      </c>
      <c r="BM147" s="231" t="s">
        <v>244</v>
      </c>
    </row>
    <row r="148" s="2" customFormat="1">
      <c r="A148" s="39"/>
      <c r="B148" s="40"/>
      <c r="C148" s="41"/>
      <c r="D148" s="233" t="s">
        <v>146</v>
      </c>
      <c r="E148" s="41"/>
      <c r="F148" s="234" t="s">
        <v>243</v>
      </c>
      <c r="G148" s="41"/>
      <c r="H148" s="41"/>
      <c r="I148" s="137"/>
      <c r="J148" s="41"/>
      <c r="K148" s="41"/>
      <c r="L148" s="45"/>
      <c r="M148" s="235"/>
      <c r="N148" s="236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146</v>
      </c>
      <c r="AU148" s="18" t="s">
        <v>85</v>
      </c>
    </row>
    <row r="149" s="13" customFormat="1">
      <c r="A149" s="13"/>
      <c r="B149" s="237"/>
      <c r="C149" s="238"/>
      <c r="D149" s="233" t="s">
        <v>147</v>
      </c>
      <c r="E149" s="239" t="s">
        <v>19</v>
      </c>
      <c r="F149" s="240" t="s">
        <v>1265</v>
      </c>
      <c r="G149" s="238"/>
      <c r="H149" s="241">
        <v>1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147</v>
      </c>
      <c r="AU149" s="247" t="s">
        <v>85</v>
      </c>
      <c r="AV149" s="13" t="s">
        <v>85</v>
      </c>
      <c r="AW149" s="13" t="s">
        <v>34</v>
      </c>
      <c r="AX149" s="13" t="s">
        <v>82</v>
      </c>
      <c r="AY149" s="247" t="s">
        <v>139</v>
      </c>
    </row>
    <row r="150" s="2" customFormat="1" ht="21.75" customHeight="1">
      <c r="A150" s="39"/>
      <c r="B150" s="40"/>
      <c r="C150" s="220" t="s">
        <v>245</v>
      </c>
      <c r="D150" s="220" t="s">
        <v>140</v>
      </c>
      <c r="E150" s="221" t="s">
        <v>246</v>
      </c>
      <c r="F150" s="222" t="s">
        <v>247</v>
      </c>
      <c r="G150" s="223" t="s">
        <v>155</v>
      </c>
      <c r="H150" s="224">
        <v>1</v>
      </c>
      <c r="I150" s="225"/>
      <c r="J150" s="226">
        <f>ROUND(I150*H150,2)</f>
        <v>0</v>
      </c>
      <c r="K150" s="222" t="s">
        <v>156</v>
      </c>
      <c r="L150" s="45"/>
      <c r="M150" s="227" t="s">
        <v>19</v>
      </c>
      <c r="N150" s="228" t="s">
        <v>45</v>
      </c>
      <c r="O150" s="85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233</v>
      </c>
      <c r="AT150" s="231" t="s">
        <v>140</v>
      </c>
      <c r="AU150" s="231" t="s">
        <v>85</v>
      </c>
      <c r="AY150" s="18" t="s">
        <v>139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82</v>
      </c>
      <c r="BK150" s="232">
        <f>ROUND(I150*H150,2)</f>
        <v>0</v>
      </c>
      <c r="BL150" s="18" t="s">
        <v>233</v>
      </c>
      <c r="BM150" s="231" t="s">
        <v>248</v>
      </c>
    </row>
    <row r="151" s="2" customFormat="1">
      <c r="A151" s="39"/>
      <c r="B151" s="40"/>
      <c r="C151" s="41"/>
      <c r="D151" s="233" t="s">
        <v>146</v>
      </c>
      <c r="E151" s="41"/>
      <c r="F151" s="234" t="s">
        <v>249</v>
      </c>
      <c r="G151" s="41"/>
      <c r="H151" s="41"/>
      <c r="I151" s="137"/>
      <c r="J151" s="41"/>
      <c r="K151" s="41"/>
      <c r="L151" s="45"/>
      <c r="M151" s="235"/>
      <c r="N151" s="236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146</v>
      </c>
      <c r="AU151" s="18" t="s">
        <v>85</v>
      </c>
    </row>
    <row r="152" s="13" customFormat="1">
      <c r="A152" s="13"/>
      <c r="B152" s="237"/>
      <c r="C152" s="238"/>
      <c r="D152" s="233" t="s">
        <v>147</v>
      </c>
      <c r="E152" s="239" t="s">
        <v>19</v>
      </c>
      <c r="F152" s="240" t="s">
        <v>1265</v>
      </c>
      <c r="G152" s="238"/>
      <c r="H152" s="241">
        <v>1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147</v>
      </c>
      <c r="AU152" s="247" t="s">
        <v>85</v>
      </c>
      <c r="AV152" s="13" t="s">
        <v>85</v>
      </c>
      <c r="AW152" s="13" t="s">
        <v>34</v>
      </c>
      <c r="AX152" s="13" t="s">
        <v>82</v>
      </c>
      <c r="AY152" s="247" t="s">
        <v>139</v>
      </c>
    </row>
    <row r="153" s="2" customFormat="1" ht="21.75" customHeight="1">
      <c r="A153" s="39"/>
      <c r="B153" s="40"/>
      <c r="C153" s="220" t="s">
        <v>250</v>
      </c>
      <c r="D153" s="220" t="s">
        <v>140</v>
      </c>
      <c r="E153" s="221" t="s">
        <v>251</v>
      </c>
      <c r="F153" s="222" t="s">
        <v>252</v>
      </c>
      <c r="G153" s="223" t="s">
        <v>155</v>
      </c>
      <c r="H153" s="224">
        <v>1</v>
      </c>
      <c r="I153" s="225"/>
      <c r="J153" s="226">
        <f>ROUND(I153*H153,2)</f>
        <v>0</v>
      </c>
      <c r="K153" s="222" t="s">
        <v>156</v>
      </c>
      <c r="L153" s="45"/>
      <c r="M153" s="227" t="s">
        <v>19</v>
      </c>
      <c r="N153" s="228" t="s">
        <v>45</v>
      </c>
      <c r="O153" s="85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233</v>
      </c>
      <c r="AT153" s="231" t="s">
        <v>140</v>
      </c>
      <c r="AU153" s="231" t="s">
        <v>85</v>
      </c>
      <c r="AY153" s="18" t="s">
        <v>139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82</v>
      </c>
      <c r="BK153" s="232">
        <f>ROUND(I153*H153,2)</f>
        <v>0</v>
      </c>
      <c r="BL153" s="18" t="s">
        <v>233</v>
      </c>
      <c r="BM153" s="231" t="s">
        <v>253</v>
      </c>
    </row>
    <row r="154" s="2" customFormat="1">
      <c r="A154" s="39"/>
      <c r="B154" s="40"/>
      <c r="C154" s="41"/>
      <c r="D154" s="233" t="s">
        <v>146</v>
      </c>
      <c r="E154" s="41"/>
      <c r="F154" s="234" t="s">
        <v>252</v>
      </c>
      <c r="G154" s="41"/>
      <c r="H154" s="41"/>
      <c r="I154" s="137"/>
      <c r="J154" s="41"/>
      <c r="K154" s="41"/>
      <c r="L154" s="45"/>
      <c r="M154" s="235"/>
      <c r="N154" s="236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146</v>
      </c>
      <c r="AU154" s="18" t="s">
        <v>85</v>
      </c>
    </row>
    <row r="155" s="13" customFormat="1">
      <c r="A155" s="13"/>
      <c r="B155" s="237"/>
      <c r="C155" s="238"/>
      <c r="D155" s="233" t="s">
        <v>147</v>
      </c>
      <c r="E155" s="239" t="s">
        <v>19</v>
      </c>
      <c r="F155" s="240" t="s">
        <v>1265</v>
      </c>
      <c r="G155" s="238"/>
      <c r="H155" s="241">
        <v>1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147</v>
      </c>
      <c r="AU155" s="247" t="s">
        <v>85</v>
      </c>
      <c r="AV155" s="13" t="s">
        <v>85</v>
      </c>
      <c r="AW155" s="13" t="s">
        <v>34</v>
      </c>
      <c r="AX155" s="13" t="s">
        <v>82</v>
      </c>
      <c r="AY155" s="247" t="s">
        <v>139</v>
      </c>
    </row>
    <row r="156" s="2" customFormat="1" ht="21.75" customHeight="1">
      <c r="A156" s="39"/>
      <c r="B156" s="40"/>
      <c r="C156" s="220" t="s">
        <v>254</v>
      </c>
      <c r="D156" s="220" t="s">
        <v>140</v>
      </c>
      <c r="E156" s="221" t="s">
        <v>260</v>
      </c>
      <c r="F156" s="222" t="s">
        <v>261</v>
      </c>
      <c r="G156" s="223" t="s">
        <v>155</v>
      </c>
      <c r="H156" s="224">
        <v>2</v>
      </c>
      <c r="I156" s="225"/>
      <c r="J156" s="226">
        <f>ROUND(I156*H156,2)</f>
        <v>0</v>
      </c>
      <c r="K156" s="222" t="s">
        <v>156</v>
      </c>
      <c r="L156" s="45"/>
      <c r="M156" s="227" t="s">
        <v>19</v>
      </c>
      <c r="N156" s="228" t="s">
        <v>45</v>
      </c>
      <c r="O156" s="85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233</v>
      </c>
      <c r="AT156" s="231" t="s">
        <v>140</v>
      </c>
      <c r="AU156" s="231" t="s">
        <v>85</v>
      </c>
      <c r="AY156" s="18" t="s">
        <v>139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82</v>
      </c>
      <c r="BK156" s="232">
        <f>ROUND(I156*H156,2)</f>
        <v>0</v>
      </c>
      <c r="BL156" s="18" t="s">
        <v>233</v>
      </c>
      <c r="BM156" s="231" t="s">
        <v>262</v>
      </c>
    </row>
    <row r="157" s="2" customFormat="1">
      <c r="A157" s="39"/>
      <c r="B157" s="40"/>
      <c r="C157" s="41"/>
      <c r="D157" s="233" t="s">
        <v>146</v>
      </c>
      <c r="E157" s="41"/>
      <c r="F157" s="234" t="s">
        <v>263</v>
      </c>
      <c r="G157" s="41"/>
      <c r="H157" s="41"/>
      <c r="I157" s="137"/>
      <c r="J157" s="41"/>
      <c r="K157" s="41"/>
      <c r="L157" s="45"/>
      <c r="M157" s="235"/>
      <c r="N157" s="236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146</v>
      </c>
      <c r="AU157" s="18" t="s">
        <v>85</v>
      </c>
    </row>
    <row r="158" s="13" customFormat="1">
      <c r="A158" s="13"/>
      <c r="B158" s="237"/>
      <c r="C158" s="238"/>
      <c r="D158" s="233" t="s">
        <v>147</v>
      </c>
      <c r="E158" s="239" t="s">
        <v>19</v>
      </c>
      <c r="F158" s="240" t="s">
        <v>1267</v>
      </c>
      <c r="G158" s="238"/>
      <c r="H158" s="241">
        <v>2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147</v>
      </c>
      <c r="AU158" s="247" t="s">
        <v>85</v>
      </c>
      <c r="AV158" s="13" t="s">
        <v>85</v>
      </c>
      <c r="AW158" s="13" t="s">
        <v>34</v>
      </c>
      <c r="AX158" s="13" t="s">
        <v>82</v>
      </c>
      <c r="AY158" s="247" t="s">
        <v>139</v>
      </c>
    </row>
    <row r="159" s="2" customFormat="1" ht="21.75" customHeight="1">
      <c r="A159" s="39"/>
      <c r="B159" s="40"/>
      <c r="C159" s="220" t="s">
        <v>259</v>
      </c>
      <c r="D159" s="220" t="s">
        <v>140</v>
      </c>
      <c r="E159" s="221" t="s">
        <v>265</v>
      </c>
      <c r="F159" s="222" t="s">
        <v>266</v>
      </c>
      <c r="G159" s="223" t="s">
        <v>155</v>
      </c>
      <c r="H159" s="224">
        <v>2</v>
      </c>
      <c r="I159" s="225"/>
      <c r="J159" s="226">
        <f>ROUND(I159*H159,2)</f>
        <v>0</v>
      </c>
      <c r="K159" s="222" t="s">
        <v>156</v>
      </c>
      <c r="L159" s="45"/>
      <c r="M159" s="227" t="s">
        <v>19</v>
      </c>
      <c r="N159" s="228" t="s">
        <v>45</v>
      </c>
      <c r="O159" s="85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233</v>
      </c>
      <c r="AT159" s="231" t="s">
        <v>140</v>
      </c>
      <c r="AU159" s="231" t="s">
        <v>85</v>
      </c>
      <c r="AY159" s="18" t="s">
        <v>139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82</v>
      </c>
      <c r="BK159" s="232">
        <f>ROUND(I159*H159,2)</f>
        <v>0</v>
      </c>
      <c r="BL159" s="18" t="s">
        <v>233</v>
      </c>
      <c r="BM159" s="231" t="s">
        <v>267</v>
      </c>
    </row>
    <row r="160" s="2" customFormat="1">
      <c r="A160" s="39"/>
      <c r="B160" s="40"/>
      <c r="C160" s="41"/>
      <c r="D160" s="233" t="s">
        <v>146</v>
      </c>
      <c r="E160" s="41"/>
      <c r="F160" s="234" t="s">
        <v>268</v>
      </c>
      <c r="G160" s="41"/>
      <c r="H160" s="41"/>
      <c r="I160" s="137"/>
      <c r="J160" s="41"/>
      <c r="K160" s="41"/>
      <c r="L160" s="45"/>
      <c r="M160" s="235"/>
      <c r="N160" s="236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146</v>
      </c>
      <c r="AU160" s="18" t="s">
        <v>85</v>
      </c>
    </row>
    <row r="161" s="13" customFormat="1">
      <c r="A161" s="13"/>
      <c r="B161" s="237"/>
      <c r="C161" s="238"/>
      <c r="D161" s="233" t="s">
        <v>147</v>
      </c>
      <c r="E161" s="239" t="s">
        <v>19</v>
      </c>
      <c r="F161" s="240" t="s">
        <v>1267</v>
      </c>
      <c r="G161" s="238"/>
      <c r="H161" s="241">
        <v>2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147</v>
      </c>
      <c r="AU161" s="247" t="s">
        <v>85</v>
      </c>
      <c r="AV161" s="13" t="s">
        <v>85</v>
      </c>
      <c r="AW161" s="13" t="s">
        <v>34</v>
      </c>
      <c r="AX161" s="13" t="s">
        <v>82</v>
      </c>
      <c r="AY161" s="247" t="s">
        <v>139</v>
      </c>
    </row>
    <row r="162" s="2" customFormat="1" ht="33" customHeight="1">
      <c r="A162" s="39"/>
      <c r="B162" s="40"/>
      <c r="C162" s="220" t="s">
        <v>7</v>
      </c>
      <c r="D162" s="220" t="s">
        <v>140</v>
      </c>
      <c r="E162" s="221" t="s">
        <v>276</v>
      </c>
      <c r="F162" s="222" t="s">
        <v>277</v>
      </c>
      <c r="G162" s="223" t="s">
        <v>180</v>
      </c>
      <c r="H162" s="224">
        <v>10</v>
      </c>
      <c r="I162" s="225"/>
      <c r="J162" s="226">
        <f>ROUND(I162*H162,2)</f>
        <v>0</v>
      </c>
      <c r="K162" s="222" t="s">
        <v>156</v>
      </c>
      <c r="L162" s="45"/>
      <c r="M162" s="227" t="s">
        <v>19</v>
      </c>
      <c r="N162" s="228" t="s">
        <v>45</v>
      </c>
      <c r="O162" s="85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233</v>
      </c>
      <c r="AT162" s="231" t="s">
        <v>140</v>
      </c>
      <c r="AU162" s="231" t="s">
        <v>85</v>
      </c>
      <c r="AY162" s="18" t="s">
        <v>139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82</v>
      </c>
      <c r="BK162" s="232">
        <f>ROUND(I162*H162,2)</f>
        <v>0</v>
      </c>
      <c r="BL162" s="18" t="s">
        <v>233</v>
      </c>
      <c r="BM162" s="231" t="s">
        <v>278</v>
      </c>
    </row>
    <row r="163" s="2" customFormat="1">
      <c r="A163" s="39"/>
      <c r="B163" s="40"/>
      <c r="C163" s="41"/>
      <c r="D163" s="233" t="s">
        <v>146</v>
      </c>
      <c r="E163" s="41"/>
      <c r="F163" s="234" t="s">
        <v>279</v>
      </c>
      <c r="G163" s="41"/>
      <c r="H163" s="41"/>
      <c r="I163" s="137"/>
      <c r="J163" s="41"/>
      <c r="K163" s="41"/>
      <c r="L163" s="45"/>
      <c r="M163" s="235"/>
      <c r="N163" s="236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146</v>
      </c>
      <c r="AU163" s="18" t="s">
        <v>85</v>
      </c>
    </row>
    <row r="164" s="2" customFormat="1" ht="16.5" customHeight="1">
      <c r="A164" s="39"/>
      <c r="B164" s="40"/>
      <c r="C164" s="250" t="s">
        <v>269</v>
      </c>
      <c r="D164" s="250" t="s">
        <v>161</v>
      </c>
      <c r="E164" s="251" t="s">
        <v>282</v>
      </c>
      <c r="F164" s="252" t="s">
        <v>283</v>
      </c>
      <c r="G164" s="253" t="s">
        <v>180</v>
      </c>
      <c r="H164" s="254">
        <v>11.5</v>
      </c>
      <c r="I164" s="255"/>
      <c r="J164" s="256">
        <f>ROUND(I164*H164,2)</f>
        <v>0</v>
      </c>
      <c r="K164" s="252" t="s">
        <v>156</v>
      </c>
      <c r="L164" s="257"/>
      <c r="M164" s="258" t="s">
        <v>19</v>
      </c>
      <c r="N164" s="259" t="s">
        <v>45</v>
      </c>
      <c r="O164" s="85"/>
      <c r="P164" s="229">
        <f>O164*H164</f>
        <v>0</v>
      </c>
      <c r="Q164" s="229">
        <v>6.9999999999999994E-05</v>
      </c>
      <c r="R164" s="229">
        <f>Q164*H164</f>
        <v>0.00080499999999999994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284</v>
      </c>
      <c r="AT164" s="231" t="s">
        <v>161</v>
      </c>
      <c r="AU164" s="231" t="s">
        <v>85</v>
      </c>
      <c r="AY164" s="18" t="s">
        <v>139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8" t="s">
        <v>82</v>
      </c>
      <c r="BK164" s="232">
        <f>ROUND(I164*H164,2)</f>
        <v>0</v>
      </c>
      <c r="BL164" s="18" t="s">
        <v>284</v>
      </c>
      <c r="BM164" s="231" t="s">
        <v>285</v>
      </c>
    </row>
    <row r="165" s="2" customFormat="1">
      <c r="A165" s="39"/>
      <c r="B165" s="40"/>
      <c r="C165" s="41"/>
      <c r="D165" s="233" t="s">
        <v>146</v>
      </c>
      <c r="E165" s="41"/>
      <c r="F165" s="234" t="s">
        <v>283</v>
      </c>
      <c r="G165" s="41"/>
      <c r="H165" s="41"/>
      <c r="I165" s="137"/>
      <c r="J165" s="41"/>
      <c r="K165" s="41"/>
      <c r="L165" s="45"/>
      <c r="M165" s="235"/>
      <c r="N165" s="236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146</v>
      </c>
      <c r="AU165" s="18" t="s">
        <v>85</v>
      </c>
    </row>
    <row r="166" s="2" customFormat="1">
      <c r="A166" s="39"/>
      <c r="B166" s="40"/>
      <c r="C166" s="41"/>
      <c r="D166" s="233" t="s">
        <v>196</v>
      </c>
      <c r="E166" s="41"/>
      <c r="F166" s="260" t="s">
        <v>286</v>
      </c>
      <c r="G166" s="41"/>
      <c r="H166" s="41"/>
      <c r="I166" s="137"/>
      <c r="J166" s="41"/>
      <c r="K166" s="41"/>
      <c r="L166" s="45"/>
      <c r="M166" s="235"/>
      <c r="N166" s="236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196</v>
      </c>
      <c r="AU166" s="18" t="s">
        <v>85</v>
      </c>
    </row>
    <row r="167" s="13" customFormat="1">
      <c r="A167" s="13"/>
      <c r="B167" s="237"/>
      <c r="C167" s="238"/>
      <c r="D167" s="233" t="s">
        <v>147</v>
      </c>
      <c r="E167" s="239" t="s">
        <v>19</v>
      </c>
      <c r="F167" s="240" t="s">
        <v>1268</v>
      </c>
      <c r="G167" s="238"/>
      <c r="H167" s="241">
        <v>10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147</v>
      </c>
      <c r="AU167" s="247" t="s">
        <v>85</v>
      </c>
      <c r="AV167" s="13" t="s">
        <v>85</v>
      </c>
      <c r="AW167" s="13" t="s">
        <v>34</v>
      </c>
      <c r="AX167" s="13" t="s">
        <v>82</v>
      </c>
      <c r="AY167" s="247" t="s">
        <v>139</v>
      </c>
    </row>
    <row r="168" s="13" customFormat="1">
      <c r="A168" s="13"/>
      <c r="B168" s="237"/>
      <c r="C168" s="238"/>
      <c r="D168" s="233" t="s">
        <v>147</v>
      </c>
      <c r="E168" s="238"/>
      <c r="F168" s="240" t="s">
        <v>312</v>
      </c>
      <c r="G168" s="238"/>
      <c r="H168" s="241">
        <v>11.5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147</v>
      </c>
      <c r="AU168" s="247" t="s">
        <v>85</v>
      </c>
      <c r="AV168" s="13" t="s">
        <v>85</v>
      </c>
      <c r="AW168" s="13" t="s">
        <v>4</v>
      </c>
      <c r="AX168" s="13" t="s">
        <v>82</v>
      </c>
      <c r="AY168" s="247" t="s">
        <v>139</v>
      </c>
    </row>
    <row r="169" s="2" customFormat="1" ht="21.75" customHeight="1">
      <c r="A169" s="39"/>
      <c r="B169" s="40"/>
      <c r="C169" s="220" t="s">
        <v>275</v>
      </c>
      <c r="D169" s="220" t="s">
        <v>140</v>
      </c>
      <c r="E169" s="221" t="s">
        <v>290</v>
      </c>
      <c r="F169" s="222" t="s">
        <v>291</v>
      </c>
      <c r="G169" s="223" t="s">
        <v>180</v>
      </c>
      <c r="H169" s="224">
        <v>20</v>
      </c>
      <c r="I169" s="225"/>
      <c r="J169" s="226">
        <f>ROUND(I169*H169,2)</f>
        <v>0</v>
      </c>
      <c r="K169" s="222" t="s">
        <v>156</v>
      </c>
      <c r="L169" s="45"/>
      <c r="M169" s="227" t="s">
        <v>19</v>
      </c>
      <c r="N169" s="228" t="s">
        <v>45</v>
      </c>
      <c r="O169" s="85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233</v>
      </c>
      <c r="AT169" s="231" t="s">
        <v>140</v>
      </c>
      <c r="AU169" s="231" t="s">
        <v>85</v>
      </c>
      <c r="AY169" s="18" t="s">
        <v>139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82</v>
      </c>
      <c r="BK169" s="232">
        <f>ROUND(I169*H169,2)</f>
        <v>0</v>
      </c>
      <c r="BL169" s="18" t="s">
        <v>233</v>
      </c>
      <c r="BM169" s="231" t="s">
        <v>292</v>
      </c>
    </row>
    <row r="170" s="2" customFormat="1">
      <c r="A170" s="39"/>
      <c r="B170" s="40"/>
      <c r="C170" s="41"/>
      <c r="D170" s="233" t="s">
        <v>146</v>
      </c>
      <c r="E170" s="41"/>
      <c r="F170" s="234" t="s">
        <v>293</v>
      </c>
      <c r="G170" s="41"/>
      <c r="H170" s="41"/>
      <c r="I170" s="137"/>
      <c r="J170" s="41"/>
      <c r="K170" s="41"/>
      <c r="L170" s="45"/>
      <c r="M170" s="235"/>
      <c r="N170" s="236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146</v>
      </c>
      <c r="AU170" s="18" t="s">
        <v>85</v>
      </c>
    </row>
    <row r="171" s="13" customFormat="1">
      <c r="A171" s="13"/>
      <c r="B171" s="237"/>
      <c r="C171" s="238"/>
      <c r="D171" s="233" t="s">
        <v>147</v>
      </c>
      <c r="E171" s="239" t="s">
        <v>19</v>
      </c>
      <c r="F171" s="240" t="s">
        <v>294</v>
      </c>
      <c r="G171" s="238"/>
      <c r="H171" s="241">
        <v>20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147</v>
      </c>
      <c r="AU171" s="247" t="s">
        <v>85</v>
      </c>
      <c r="AV171" s="13" t="s">
        <v>85</v>
      </c>
      <c r="AW171" s="13" t="s">
        <v>34</v>
      </c>
      <c r="AX171" s="13" t="s">
        <v>82</v>
      </c>
      <c r="AY171" s="247" t="s">
        <v>139</v>
      </c>
    </row>
    <row r="172" s="2" customFormat="1" ht="16.5" customHeight="1">
      <c r="A172" s="39"/>
      <c r="B172" s="40"/>
      <c r="C172" s="250" t="s">
        <v>281</v>
      </c>
      <c r="D172" s="250" t="s">
        <v>161</v>
      </c>
      <c r="E172" s="251" t="s">
        <v>296</v>
      </c>
      <c r="F172" s="252" t="s">
        <v>297</v>
      </c>
      <c r="G172" s="253" t="s">
        <v>180</v>
      </c>
      <c r="H172" s="254">
        <v>23</v>
      </c>
      <c r="I172" s="255"/>
      <c r="J172" s="256">
        <f>ROUND(I172*H172,2)</f>
        <v>0</v>
      </c>
      <c r="K172" s="252" t="s">
        <v>156</v>
      </c>
      <c r="L172" s="257"/>
      <c r="M172" s="258" t="s">
        <v>19</v>
      </c>
      <c r="N172" s="259" t="s">
        <v>45</v>
      </c>
      <c r="O172" s="85"/>
      <c r="P172" s="229">
        <f>O172*H172</f>
        <v>0</v>
      </c>
      <c r="Q172" s="229">
        <v>0.00010000000000000001</v>
      </c>
      <c r="R172" s="229">
        <f>Q172*H172</f>
        <v>0.0023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284</v>
      </c>
      <c r="AT172" s="231" t="s">
        <v>161</v>
      </c>
      <c r="AU172" s="231" t="s">
        <v>85</v>
      </c>
      <c r="AY172" s="18" t="s">
        <v>139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82</v>
      </c>
      <c r="BK172" s="232">
        <f>ROUND(I172*H172,2)</f>
        <v>0</v>
      </c>
      <c r="BL172" s="18" t="s">
        <v>284</v>
      </c>
      <c r="BM172" s="231" t="s">
        <v>298</v>
      </c>
    </row>
    <row r="173" s="2" customFormat="1">
      <c r="A173" s="39"/>
      <c r="B173" s="40"/>
      <c r="C173" s="41"/>
      <c r="D173" s="233" t="s">
        <v>146</v>
      </c>
      <c r="E173" s="41"/>
      <c r="F173" s="234" t="s">
        <v>297</v>
      </c>
      <c r="G173" s="41"/>
      <c r="H173" s="41"/>
      <c r="I173" s="137"/>
      <c r="J173" s="41"/>
      <c r="K173" s="41"/>
      <c r="L173" s="45"/>
      <c r="M173" s="235"/>
      <c r="N173" s="236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146</v>
      </c>
      <c r="AU173" s="18" t="s">
        <v>85</v>
      </c>
    </row>
    <row r="174" s="13" customFormat="1">
      <c r="A174" s="13"/>
      <c r="B174" s="237"/>
      <c r="C174" s="238"/>
      <c r="D174" s="233" t="s">
        <v>147</v>
      </c>
      <c r="E174" s="239" t="s">
        <v>19</v>
      </c>
      <c r="F174" s="240" t="s">
        <v>1262</v>
      </c>
      <c r="G174" s="238"/>
      <c r="H174" s="241">
        <v>20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147</v>
      </c>
      <c r="AU174" s="247" t="s">
        <v>85</v>
      </c>
      <c r="AV174" s="13" t="s">
        <v>85</v>
      </c>
      <c r="AW174" s="13" t="s">
        <v>34</v>
      </c>
      <c r="AX174" s="13" t="s">
        <v>82</v>
      </c>
      <c r="AY174" s="247" t="s">
        <v>139</v>
      </c>
    </row>
    <row r="175" s="13" customFormat="1">
      <c r="A175" s="13"/>
      <c r="B175" s="237"/>
      <c r="C175" s="238"/>
      <c r="D175" s="233" t="s">
        <v>147</v>
      </c>
      <c r="E175" s="238"/>
      <c r="F175" s="240" t="s">
        <v>300</v>
      </c>
      <c r="G175" s="238"/>
      <c r="H175" s="241">
        <v>23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147</v>
      </c>
      <c r="AU175" s="247" t="s">
        <v>85</v>
      </c>
      <c r="AV175" s="13" t="s">
        <v>85</v>
      </c>
      <c r="AW175" s="13" t="s">
        <v>4</v>
      </c>
      <c r="AX175" s="13" t="s">
        <v>82</v>
      </c>
      <c r="AY175" s="247" t="s">
        <v>139</v>
      </c>
    </row>
    <row r="176" s="2" customFormat="1" ht="21.75" customHeight="1">
      <c r="A176" s="39"/>
      <c r="B176" s="40"/>
      <c r="C176" s="220" t="s">
        <v>289</v>
      </c>
      <c r="D176" s="220" t="s">
        <v>140</v>
      </c>
      <c r="E176" s="221" t="s">
        <v>302</v>
      </c>
      <c r="F176" s="222" t="s">
        <v>303</v>
      </c>
      <c r="G176" s="223" t="s">
        <v>180</v>
      </c>
      <c r="H176" s="224">
        <v>10</v>
      </c>
      <c r="I176" s="225"/>
      <c r="J176" s="226">
        <f>ROUND(I176*H176,2)</f>
        <v>0</v>
      </c>
      <c r="K176" s="222" t="s">
        <v>156</v>
      </c>
      <c r="L176" s="45"/>
      <c r="M176" s="227" t="s">
        <v>19</v>
      </c>
      <c r="N176" s="228" t="s">
        <v>45</v>
      </c>
      <c r="O176" s="85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233</v>
      </c>
      <c r="AT176" s="231" t="s">
        <v>140</v>
      </c>
      <c r="AU176" s="231" t="s">
        <v>85</v>
      </c>
      <c r="AY176" s="18" t="s">
        <v>139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8" t="s">
        <v>82</v>
      </c>
      <c r="BK176" s="232">
        <f>ROUND(I176*H176,2)</f>
        <v>0</v>
      </c>
      <c r="BL176" s="18" t="s">
        <v>233</v>
      </c>
      <c r="BM176" s="231" t="s">
        <v>304</v>
      </c>
    </row>
    <row r="177" s="2" customFormat="1">
      <c r="A177" s="39"/>
      <c r="B177" s="40"/>
      <c r="C177" s="41"/>
      <c r="D177" s="233" t="s">
        <v>146</v>
      </c>
      <c r="E177" s="41"/>
      <c r="F177" s="234" t="s">
        <v>305</v>
      </c>
      <c r="G177" s="41"/>
      <c r="H177" s="41"/>
      <c r="I177" s="137"/>
      <c r="J177" s="41"/>
      <c r="K177" s="41"/>
      <c r="L177" s="45"/>
      <c r="M177" s="235"/>
      <c r="N177" s="236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146</v>
      </c>
      <c r="AU177" s="18" t="s">
        <v>85</v>
      </c>
    </row>
    <row r="178" s="2" customFormat="1" ht="16.5" customHeight="1">
      <c r="A178" s="39"/>
      <c r="B178" s="40"/>
      <c r="C178" s="250" t="s">
        <v>295</v>
      </c>
      <c r="D178" s="250" t="s">
        <v>161</v>
      </c>
      <c r="E178" s="251" t="s">
        <v>1002</v>
      </c>
      <c r="F178" s="252" t="s">
        <v>1003</v>
      </c>
      <c r="G178" s="253" t="s">
        <v>180</v>
      </c>
      <c r="H178" s="254">
        <v>11.5</v>
      </c>
      <c r="I178" s="255"/>
      <c r="J178" s="256">
        <f>ROUND(I178*H178,2)</f>
        <v>0</v>
      </c>
      <c r="K178" s="252" t="s">
        <v>156</v>
      </c>
      <c r="L178" s="257"/>
      <c r="M178" s="258" t="s">
        <v>19</v>
      </c>
      <c r="N178" s="259" t="s">
        <v>45</v>
      </c>
      <c r="O178" s="85"/>
      <c r="P178" s="229">
        <f>O178*H178</f>
        <v>0</v>
      </c>
      <c r="Q178" s="229">
        <v>0.00035</v>
      </c>
      <c r="R178" s="229">
        <f>Q178*H178</f>
        <v>0.0040249999999999999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284</v>
      </c>
      <c r="AT178" s="231" t="s">
        <v>161</v>
      </c>
      <c r="AU178" s="231" t="s">
        <v>85</v>
      </c>
      <c r="AY178" s="18" t="s">
        <v>139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82</v>
      </c>
      <c r="BK178" s="232">
        <f>ROUND(I178*H178,2)</f>
        <v>0</v>
      </c>
      <c r="BL178" s="18" t="s">
        <v>284</v>
      </c>
      <c r="BM178" s="231" t="s">
        <v>309</v>
      </c>
    </row>
    <row r="179" s="2" customFormat="1">
      <c r="A179" s="39"/>
      <c r="B179" s="40"/>
      <c r="C179" s="41"/>
      <c r="D179" s="233" t="s">
        <v>146</v>
      </c>
      <c r="E179" s="41"/>
      <c r="F179" s="234" t="s">
        <v>1003</v>
      </c>
      <c r="G179" s="41"/>
      <c r="H179" s="41"/>
      <c r="I179" s="137"/>
      <c r="J179" s="41"/>
      <c r="K179" s="41"/>
      <c r="L179" s="45"/>
      <c r="M179" s="235"/>
      <c r="N179" s="236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146</v>
      </c>
      <c r="AU179" s="18" t="s">
        <v>85</v>
      </c>
    </row>
    <row r="180" s="2" customFormat="1">
      <c r="A180" s="39"/>
      <c r="B180" s="40"/>
      <c r="C180" s="41"/>
      <c r="D180" s="233" t="s">
        <v>196</v>
      </c>
      <c r="E180" s="41"/>
      <c r="F180" s="260" t="s">
        <v>310</v>
      </c>
      <c r="G180" s="41"/>
      <c r="H180" s="41"/>
      <c r="I180" s="137"/>
      <c r="J180" s="41"/>
      <c r="K180" s="41"/>
      <c r="L180" s="45"/>
      <c r="M180" s="235"/>
      <c r="N180" s="236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196</v>
      </c>
      <c r="AU180" s="18" t="s">
        <v>85</v>
      </c>
    </row>
    <row r="181" s="13" customFormat="1">
      <c r="A181" s="13"/>
      <c r="B181" s="237"/>
      <c r="C181" s="238"/>
      <c r="D181" s="233" t="s">
        <v>147</v>
      </c>
      <c r="E181" s="239" t="s">
        <v>19</v>
      </c>
      <c r="F181" s="240" t="s">
        <v>1268</v>
      </c>
      <c r="G181" s="238"/>
      <c r="H181" s="241">
        <v>10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147</v>
      </c>
      <c r="AU181" s="247" t="s">
        <v>85</v>
      </c>
      <c r="AV181" s="13" t="s">
        <v>85</v>
      </c>
      <c r="AW181" s="13" t="s">
        <v>34</v>
      </c>
      <c r="AX181" s="13" t="s">
        <v>82</v>
      </c>
      <c r="AY181" s="247" t="s">
        <v>139</v>
      </c>
    </row>
    <row r="182" s="13" customFormat="1">
      <c r="A182" s="13"/>
      <c r="B182" s="237"/>
      <c r="C182" s="238"/>
      <c r="D182" s="233" t="s">
        <v>147</v>
      </c>
      <c r="E182" s="238"/>
      <c r="F182" s="240" t="s">
        <v>312</v>
      </c>
      <c r="G182" s="238"/>
      <c r="H182" s="241">
        <v>11.5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147</v>
      </c>
      <c r="AU182" s="247" t="s">
        <v>85</v>
      </c>
      <c r="AV182" s="13" t="s">
        <v>85</v>
      </c>
      <c r="AW182" s="13" t="s">
        <v>4</v>
      </c>
      <c r="AX182" s="13" t="s">
        <v>82</v>
      </c>
      <c r="AY182" s="247" t="s">
        <v>139</v>
      </c>
    </row>
    <row r="183" s="2" customFormat="1" ht="21.75" customHeight="1">
      <c r="A183" s="39"/>
      <c r="B183" s="40"/>
      <c r="C183" s="220" t="s">
        <v>301</v>
      </c>
      <c r="D183" s="220" t="s">
        <v>140</v>
      </c>
      <c r="E183" s="221" t="s">
        <v>314</v>
      </c>
      <c r="F183" s="222" t="s">
        <v>315</v>
      </c>
      <c r="G183" s="223" t="s">
        <v>180</v>
      </c>
      <c r="H183" s="224">
        <v>40</v>
      </c>
      <c r="I183" s="225"/>
      <c r="J183" s="226">
        <f>ROUND(I183*H183,2)</f>
        <v>0</v>
      </c>
      <c r="K183" s="222" t="s">
        <v>156</v>
      </c>
      <c r="L183" s="45"/>
      <c r="M183" s="227" t="s">
        <v>19</v>
      </c>
      <c r="N183" s="228" t="s">
        <v>45</v>
      </c>
      <c r="O183" s="85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233</v>
      </c>
      <c r="AT183" s="231" t="s">
        <v>140</v>
      </c>
      <c r="AU183" s="231" t="s">
        <v>85</v>
      </c>
      <c r="AY183" s="18" t="s">
        <v>139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82</v>
      </c>
      <c r="BK183" s="232">
        <f>ROUND(I183*H183,2)</f>
        <v>0</v>
      </c>
      <c r="BL183" s="18" t="s">
        <v>233</v>
      </c>
      <c r="BM183" s="231" t="s">
        <v>316</v>
      </c>
    </row>
    <row r="184" s="2" customFormat="1">
      <c r="A184" s="39"/>
      <c r="B184" s="40"/>
      <c r="C184" s="41"/>
      <c r="D184" s="233" t="s">
        <v>146</v>
      </c>
      <c r="E184" s="41"/>
      <c r="F184" s="234" t="s">
        <v>317</v>
      </c>
      <c r="G184" s="41"/>
      <c r="H184" s="41"/>
      <c r="I184" s="137"/>
      <c r="J184" s="41"/>
      <c r="K184" s="41"/>
      <c r="L184" s="45"/>
      <c r="M184" s="235"/>
      <c r="N184" s="236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146</v>
      </c>
      <c r="AU184" s="18" t="s">
        <v>85</v>
      </c>
    </row>
    <row r="185" s="2" customFormat="1" ht="21.75" customHeight="1">
      <c r="A185" s="39"/>
      <c r="B185" s="40"/>
      <c r="C185" s="220" t="s">
        <v>306</v>
      </c>
      <c r="D185" s="220" t="s">
        <v>140</v>
      </c>
      <c r="E185" s="221" t="s">
        <v>1013</v>
      </c>
      <c r="F185" s="222" t="s">
        <v>1014</v>
      </c>
      <c r="G185" s="223" t="s">
        <v>180</v>
      </c>
      <c r="H185" s="224">
        <v>40</v>
      </c>
      <c r="I185" s="225"/>
      <c r="J185" s="226">
        <f>ROUND(I185*H185,2)</f>
        <v>0</v>
      </c>
      <c r="K185" s="222" t="s">
        <v>156</v>
      </c>
      <c r="L185" s="45"/>
      <c r="M185" s="227" t="s">
        <v>19</v>
      </c>
      <c r="N185" s="228" t="s">
        <v>45</v>
      </c>
      <c r="O185" s="85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233</v>
      </c>
      <c r="AT185" s="231" t="s">
        <v>140</v>
      </c>
      <c r="AU185" s="231" t="s">
        <v>85</v>
      </c>
      <c r="AY185" s="18" t="s">
        <v>139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82</v>
      </c>
      <c r="BK185" s="232">
        <f>ROUND(I185*H185,2)</f>
        <v>0</v>
      </c>
      <c r="BL185" s="18" t="s">
        <v>233</v>
      </c>
      <c r="BM185" s="231" t="s">
        <v>1015</v>
      </c>
    </row>
    <row r="186" s="2" customFormat="1">
      <c r="A186" s="39"/>
      <c r="B186" s="40"/>
      <c r="C186" s="41"/>
      <c r="D186" s="233" t="s">
        <v>146</v>
      </c>
      <c r="E186" s="41"/>
      <c r="F186" s="234" t="s">
        <v>1016</v>
      </c>
      <c r="G186" s="41"/>
      <c r="H186" s="41"/>
      <c r="I186" s="137"/>
      <c r="J186" s="41"/>
      <c r="K186" s="41"/>
      <c r="L186" s="45"/>
      <c r="M186" s="235"/>
      <c r="N186" s="236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146</v>
      </c>
      <c r="AU186" s="18" t="s">
        <v>85</v>
      </c>
    </row>
    <row r="187" s="2" customFormat="1">
      <c r="A187" s="39"/>
      <c r="B187" s="40"/>
      <c r="C187" s="41"/>
      <c r="D187" s="233" t="s">
        <v>183</v>
      </c>
      <c r="E187" s="41"/>
      <c r="F187" s="260" t="s">
        <v>1017</v>
      </c>
      <c r="G187" s="41"/>
      <c r="H187" s="41"/>
      <c r="I187" s="137"/>
      <c r="J187" s="41"/>
      <c r="K187" s="41"/>
      <c r="L187" s="45"/>
      <c r="M187" s="235"/>
      <c r="N187" s="236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183</v>
      </c>
      <c r="AU187" s="18" t="s">
        <v>85</v>
      </c>
    </row>
    <row r="188" s="13" customFormat="1">
      <c r="A188" s="13"/>
      <c r="B188" s="237"/>
      <c r="C188" s="238"/>
      <c r="D188" s="233" t="s">
        <v>147</v>
      </c>
      <c r="E188" s="239" t="s">
        <v>19</v>
      </c>
      <c r="F188" s="240" t="s">
        <v>1269</v>
      </c>
      <c r="G188" s="238"/>
      <c r="H188" s="241">
        <v>40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147</v>
      </c>
      <c r="AU188" s="247" t="s">
        <v>85</v>
      </c>
      <c r="AV188" s="13" t="s">
        <v>85</v>
      </c>
      <c r="AW188" s="13" t="s">
        <v>34</v>
      </c>
      <c r="AX188" s="13" t="s">
        <v>82</v>
      </c>
      <c r="AY188" s="247" t="s">
        <v>139</v>
      </c>
    </row>
    <row r="189" s="2" customFormat="1" ht="16.5" customHeight="1">
      <c r="A189" s="39"/>
      <c r="B189" s="40"/>
      <c r="C189" s="250" t="s">
        <v>313</v>
      </c>
      <c r="D189" s="250" t="s">
        <v>161</v>
      </c>
      <c r="E189" s="251" t="s">
        <v>319</v>
      </c>
      <c r="F189" s="252" t="s">
        <v>320</v>
      </c>
      <c r="G189" s="253" t="s">
        <v>180</v>
      </c>
      <c r="H189" s="254">
        <v>46</v>
      </c>
      <c r="I189" s="255"/>
      <c r="J189" s="256">
        <f>ROUND(I189*H189,2)</f>
        <v>0</v>
      </c>
      <c r="K189" s="252" t="s">
        <v>156</v>
      </c>
      <c r="L189" s="257"/>
      <c r="M189" s="258" t="s">
        <v>19</v>
      </c>
      <c r="N189" s="259" t="s">
        <v>45</v>
      </c>
      <c r="O189" s="85"/>
      <c r="P189" s="229">
        <f>O189*H189</f>
        <v>0</v>
      </c>
      <c r="Q189" s="229">
        <v>0.00021000000000000001</v>
      </c>
      <c r="R189" s="229">
        <f>Q189*H189</f>
        <v>0.0096600000000000002</v>
      </c>
      <c r="S189" s="229">
        <v>0</v>
      </c>
      <c r="T189" s="23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1" t="s">
        <v>284</v>
      </c>
      <c r="AT189" s="231" t="s">
        <v>161</v>
      </c>
      <c r="AU189" s="231" t="s">
        <v>85</v>
      </c>
      <c r="AY189" s="18" t="s">
        <v>139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82</v>
      </c>
      <c r="BK189" s="232">
        <f>ROUND(I189*H189,2)</f>
        <v>0</v>
      </c>
      <c r="BL189" s="18" t="s">
        <v>284</v>
      </c>
      <c r="BM189" s="231" t="s">
        <v>321</v>
      </c>
    </row>
    <row r="190" s="2" customFormat="1">
      <c r="A190" s="39"/>
      <c r="B190" s="40"/>
      <c r="C190" s="41"/>
      <c r="D190" s="233" t="s">
        <v>146</v>
      </c>
      <c r="E190" s="41"/>
      <c r="F190" s="234" t="s">
        <v>320</v>
      </c>
      <c r="G190" s="41"/>
      <c r="H190" s="41"/>
      <c r="I190" s="137"/>
      <c r="J190" s="41"/>
      <c r="K190" s="41"/>
      <c r="L190" s="45"/>
      <c r="M190" s="235"/>
      <c r="N190" s="236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146</v>
      </c>
      <c r="AU190" s="18" t="s">
        <v>85</v>
      </c>
    </row>
    <row r="191" s="2" customFormat="1">
      <c r="A191" s="39"/>
      <c r="B191" s="40"/>
      <c r="C191" s="41"/>
      <c r="D191" s="233" t="s">
        <v>196</v>
      </c>
      <c r="E191" s="41"/>
      <c r="F191" s="260" t="s">
        <v>310</v>
      </c>
      <c r="G191" s="41"/>
      <c r="H191" s="41"/>
      <c r="I191" s="137"/>
      <c r="J191" s="41"/>
      <c r="K191" s="41"/>
      <c r="L191" s="45"/>
      <c r="M191" s="235"/>
      <c r="N191" s="236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196</v>
      </c>
      <c r="AU191" s="18" t="s">
        <v>85</v>
      </c>
    </row>
    <row r="192" s="13" customFormat="1">
      <c r="A192" s="13"/>
      <c r="B192" s="237"/>
      <c r="C192" s="238"/>
      <c r="D192" s="233" t="s">
        <v>147</v>
      </c>
      <c r="E192" s="239" t="s">
        <v>19</v>
      </c>
      <c r="F192" s="240" t="s">
        <v>1269</v>
      </c>
      <c r="G192" s="238"/>
      <c r="H192" s="241">
        <v>40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147</v>
      </c>
      <c r="AU192" s="247" t="s">
        <v>85</v>
      </c>
      <c r="AV192" s="13" t="s">
        <v>85</v>
      </c>
      <c r="AW192" s="13" t="s">
        <v>34</v>
      </c>
      <c r="AX192" s="13" t="s">
        <v>82</v>
      </c>
      <c r="AY192" s="247" t="s">
        <v>139</v>
      </c>
    </row>
    <row r="193" s="13" customFormat="1">
      <c r="A193" s="13"/>
      <c r="B193" s="237"/>
      <c r="C193" s="238"/>
      <c r="D193" s="233" t="s">
        <v>147</v>
      </c>
      <c r="E193" s="238"/>
      <c r="F193" s="240" t="s">
        <v>1270</v>
      </c>
      <c r="G193" s="238"/>
      <c r="H193" s="241">
        <v>46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147</v>
      </c>
      <c r="AU193" s="247" t="s">
        <v>85</v>
      </c>
      <c r="AV193" s="13" t="s">
        <v>85</v>
      </c>
      <c r="AW193" s="13" t="s">
        <v>4</v>
      </c>
      <c r="AX193" s="13" t="s">
        <v>82</v>
      </c>
      <c r="AY193" s="247" t="s">
        <v>139</v>
      </c>
    </row>
    <row r="194" s="12" customFormat="1" ht="22.8" customHeight="1">
      <c r="A194" s="12"/>
      <c r="B194" s="206"/>
      <c r="C194" s="207"/>
      <c r="D194" s="208" t="s">
        <v>73</v>
      </c>
      <c r="E194" s="248" t="s">
        <v>324</v>
      </c>
      <c r="F194" s="248" t="s">
        <v>325</v>
      </c>
      <c r="G194" s="207"/>
      <c r="H194" s="207"/>
      <c r="I194" s="210"/>
      <c r="J194" s="249">
        <f>BK194</f>
        <v>0</v>
      </c>
      <c r="K194" s="207"/>
      <c r="L194" s="212"/>
      <c r="M194" s="213"/>
      <c r="N194" s="214"/>
      <c r="O194" s="214"/>
      <c r="P194" s="215">
        <f>SUM(P195:P320)</f>
        <v>0</v>
      </c>
      <c r="Q194" s="214"/>
      <c r="R194" s="215">
        <f>SUM(R195:R320)</f>
        <v>0.58821000000000001</v>
      </c>
      <c r="S194" s="214"/>
      <c r="T194" s="216">
        <f>SUM(T195:T320)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7" t="s">
        <v>160</v>
      </c>
      <c r="AT194" s="218" t="s">
        <v>73</v>
      </c>
      <c r="AU194" s="218" t="s">
        <v>82</v>
      </c>
      <c r="AY194" s="217" t="s">
        <v>139</v>
      </c>
      <c r="BK194" s="219">
        <f>SUM(BK195:BK320)</f>
        <v>0</v>
      </c>
    </row>
    <row r="195" s="2" customFormat="1" ht="16.5" customHeight="1">
      <c r="A195" s="39"/>
      <c r="B195" s="40"/>
      <c r="C195" s="220" t="s">
        <v>318</v>
      </c>
      <c r="D195" s="220" t="s">
        <v>140</v>
      </c>
      <c r="E195" s="221" t="s">
        <v>327</v>
      </c>
      <c r="F195" s="222" t="s">
        <v>328</v>
      </c>
      <c r="G195" s="223" t="s">
        <v>155</v>
      </c>
      <c r="H195" s="224">
        <v>24</v>
      </c>
      <c r="I195" s="225"/>
      <c r="J195" s="226">
        <f>ROUND(I195*H195,2)</f>
        <v>0</v>
      </c>
      <c r="K195" s="222" t="s">
        <v>156</v>
      </c>
      <c r="L195" s="45"/>
      <c r="M195" s="227" t="s">
        <v>19</v>
      </c>
      <c r="N195" s="228" t="s">
        <v>45</v>
      </c>
      <c r="O195" s="85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1" t="s">
        <v>233</v>
      </c>
      <c r="AT195" s="231" t="s">
        <v>140</v>
      </c>
      <c r="AU195" s="231" t="s">
        <v>85</v>
      </c>
      <c r="AY195" s="18" t="s">
        <v>139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8" t="s">
        <v>82</v>
      </c>
      <c r="BK195" s="232">
        <f>ROUND(I195*H195,2)</f>
        <v>0</v>
      </c>
      <c r="BL195" s="18" t="s">
        <v>233</v>
      </c>
      <c r="BM195" s="231" t="s">
        <v>329</v>
      </c>
    </row>
    <row r="196" s="2" customFormat="1">
      <c r="A196" s="39"/>
      <c r="B196" s="40"/>
      <c r="C196" s="41"/>
      <c r="D196" s="233" t="s">
        <v>146</v>
      </c>
      <c r="E196" s="41"/>
      <c r="F196" s="234" t="s">
        <v>330</v>
      </c>
      <c r="G196" s="41"/>
      <c r="H196" s="41"/>
      <c r="I196" s="137"/>
      <c r="J196" s="41"/>
      <c r="K196" s="41"/>
      <c r="L196" s="45"/>
      <c r="M196" s="235"/>
      <c r="N196" s="236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146</v>
      </c>
      <c r="AU196" s="18" t="s">
        <v>85</v>
      </c>
    </row>
    <row r="197" s="2" customFormat="1">
      <c r="A197" s="39"/>
      <c r="B197" s="40"/>
      <c r="C197" s="41"/>
      <c r="D197" s="233" t="s">
        <v>183</v>
      </c>
      <c r="E197" s="41"/>
      <c r="F197" s="260" t="s">
        <v>331</v>
      </c>
      <c r="G197" s="41"/>
      <c r="H197" s="41"/>
      <c r="I197" s="137"/>
      <c r="J197" s="41"/>
      <c r="K197" s="41"/>
      <c r="L197" s="45"/>
      <c r="M197" s="235"/>
      <c r="N197" s="236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183</v>
      </c>
      <c r="AU197" s="18" t="s">
        <v>85</v>
      </c>
    </row>
    <row r="198" s="2" customFormat="1" ht="16.5" customHeight="1">
      <c r="A198" s="39"/>
      <c r="B198" s="40"/>
      <c r="C198" s="250" t="s">
        <v>326</v>
      </c>
      <c r="D198" s="250" t="s">
        <v>161</v>
      </c>
      <c r="E198" s="251" t="s">
        <v>332</v>
      </c>
      <c r="F198" s="252" t="s">
        <v>333</v>
      </c>
      <c r="G198" s="253" t="s">
        <v>155</v>
      </c>
      <c r="H198" s="254">
        <v>24</v>
      </c>
      <c r="I198" s="255"/>
      <c r="J198" s="256">
        <f>ROUND(I198*H198,2)</f>
        <v>0</v>
      </c>
      <c r="K198" s="252" t="s">
        <v>156</v>
      </c>
      <c r="L198" s="257"/>
      <c r="M198" s="258" t="s">
        <v>19</v>
      </c>
      <c r="N198" s="259" t="s">
        <v>45</v>
      </c>
      <c r="O198" s="85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284</v>
      </c>
      <c r="AT198" s="231" t="s">
        <v>161</v>
      </c>
      <c r="AU198" s="231" t="s">
        <v>85</v>
      </c>
      <c r="AY198" s="18" t="s">
        <v>139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82</v>
      </c>
      <c r="BK198" s="232">
        <f>ROUND(I198*H198,2)</f>
        <v>0</v>
      </c>
      <c r="BL198" s="18" t="s">
        <v>284</v>
      </c>
      <c r="BM198" s="231" t="s">
        <v>334</v>
      </c>
    </row>
    <row r="199" s="2" customFormat="1">
      <c r="A199" s="39"/>
      <c r="B199" s="40"/>
      <c r="C199" s="41"/>
      <c r="D199" s="233" t="s">
        <v>146</v>
      </c>
      <c r="E199" s="41"/>
      <c r="F199" s="234" t="s">
        <v>333</v>
      </c>
      <c r="G199" s="41"/>
      <c r="H199" s="41"/>
      <c r="I199" s="137"/>
      <c r="J199" s="41"/>
      <c r="K199" s="41"/>
      <c r="L199" s="45"/>
      <c r="M199" s="235"/>
      <c r="N199" s="236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146</v>
      </c>
      <c r="AU199" s="18" t="s">
        <v>85</v>
      </c>
    </row>
    <row r="200" s="13" customFormat="1">
      <c r="A200" s="13"/>
      <c r="B200" s="237"/>
      <c r="C200" s="238"/>
      <c r="D200" s="233" t="s">
        <v>147</v>
      </c>
      <c r="E200" s="239" t="s">
        <v>19</v>
      </c>
      <c r="F200" s="240" t="s">
        <v>1271</v>
      </c>
      <c r="G200" s="238"/>
      <c r="H200" s="241">
        <v>24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147</v>
      </c>
      <c r="AU200" s="247" t="s">
        <v>85</v>
      </c>
      <c r="AV200" s="13" t="s">
        <v>85</v>
      </c>
      <c r="AW200" s="13" t="s">
        <v>34</v>
      </c>
      <c r="AX200" s="13" t="s">
        <v>82</v>
      </c>
      <c r="AY200" s="247" t="s">
        <v>139</v>
      </c>
    </row>
    <row r="201" s="2" customFormat="1" ht="21.75" customHeight="1">
      <c r="A201" s="39"/>
      <c r="B201" s="40"/>
      <c r="C201" s="250" t="s">
        <v>164</v>
      </c>
      <c r="D201" s="250" t="s">
        <v>161</v>
      </c>
      <c r="E201" s="251" t="s">
        <v>1022</v>
      </c>
      <c r="F201" s="252" t="s">
        <v>1023</v>
      </c>
      <c r="G201" s="253" t="s">
        <v>1024</v>
      </c>
      <c r="H201" s="254">
        <v>2</v>
      </c>
      <c r="I201" s="255"/>
      <c r="J201" s="256">
        <f>ROUND(I201*H201,2)</f>
        <v>0</v>
      </c>
      <c r="K201" s="252" t="s">
        <v>19</v>
      </c>
      <c r="L201" s="257"/>
      <c r="M201" s="258" t="s">
        <v>19</v>
      </c>
      <c r="N201" s="259" t="s">
        <v>45</v>
      </c>
      <c r="O201" s="85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1" t="s">
        <v>347</v>
      </c>
      <c r="AT201" s="231" t="s">
        <v>161</v>
      </c>
      <c r="AU201" s="231" t="s">
        <v>85</v>
      </c>
      <c r="AY201" s="18" t="s">
        <v>139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8" t="s">
        <v>82</v>
      </c>
      <c r="BK201" s="232">
        <f>ROUND(I201*H201,2)</f>
        <v>0</v>
      </c>
      <c r="BL201" s="18" t="s">
        <v>233</v>
      </c>
      <c r="BM201" s="231" t="s">
        <v>1025</v>
      </c>
    </row>
    <row r="202" s="2" customFormat="1">
      <c r="A202" s="39"/>
      <c r="B202" s="40"/>
      <c r="C202" s="41"/>
      <c r="D202" s="233" t="s">
        <v>146</v>
      </c>
      <c r="E202" s="41"/>
      <c r="F202" s="234" t="s">
        <v>1023</v>
      </c>
      <c r="G202" s="41"/>
      <c r="H202" s="41"/>
      <c r="I202" s="137"/>
      <c r="J202" s="41"/>
      <c r="K202" s="41"/>
      <c r="L202" s="45"/>
      <c r="M202" s="235"/>
      <c r="N202" s="236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146</v>
      </c>
      <c r="AU202" s="18" t="s">
        <v>85</v>
      </c>
    </row>
    <row r="203" s="13" customFormat="1">
      <c r="A203" s="13"/>
      <c r="B203" s="237"/>
      <c r="C203" s="238"/>
      <c r="D203" s="233" t="s">
        <v>147</v>
      </c>
      <c r="E203" s="239" t="s">
        <v>19</v>
      </c>
      <c r="F203" s="240" t="s">
        <v>1272</v>
      </c>
      <c r="G203" s="238"/>
      <c r="H203" s="241">
        <v>2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147</v>
      </c>
      <c r="AU203" s="247" t="s">
        <v>85</v>
      </c>
      <c r="AV203" s="13" t="s">
        <v>85</v>
      </c>
      <c r="AW203" s="13" t="s">
        <v>34</v>
      </c>
      <c r="AX203" s="13" t="s">
        <v>82</v>
      </c>
      <c r="AY203" s="247" t="s">
        <v>139</v>
      </c>
    </row>
    <row r="204" s="2" customFormat="1" ht="16.5" customHeight="1">
      <c r="A204" s="39"/>
      <c r="B204" s="40"/>
      <c r="C204" s="220" t="s">
        <v>336</v>
      </c>
      <c r="D204" s="220" t="s">
        <v>140</v>
      </c>
      <c r="E204" s="221" t="s">
        <v>337</v>
      </c>
      <c r="F204" s="222" t="s">
        <v>338</v>
      </c>
      <c r="G204" s="223" t="s">
        <v>180</v>
      </c>
      <c r="H204" s="224">
        <v>10</v>
      </c>
      <c r="I204" s="225"/>
      <c r="J204" s="226">
        <f>ROUND(I204*H204,2)</f>
        <v>0</v>
      </c>
      <c r="K204" s="222" t="s">
        <v>156</v>
      </c>
      <c r="L204" s="45"/>
      <c r="M204" s="227" t="s">
        <v>19</v>
      </c>
      <c r="N204" s="228" t="s">
        <v>45</v>
      </c>
      <c r="O204" s="85"/>
      <c r="P204" s="229">
        <f>O204*H204</f>
        <v>0</v>
      </c>
      <c r="Q204" s="229">
        <v>5.0000000000000002E-05</v>
      </c>
      <c r="R204" s="229">
        <f>Q204*H204</f>
        <v>0.00050000000000000001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233</v>
      </c>
      <c r="AT204" s="231" t="s">
        <v>140</v>
      </c>
      <c r="AU204" s="231" t="s">
        <v>85</v>
      </c>
      <c r="AY204" s="18" t="s">
        <v>139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82</v>
      </c>
      <c r="BK204" s="232">
        <f>ROUND(I204*H204,2)</f>
        <v>0</v>
      </c>
      <c r="BL204" s="18" t="s">
        <v>233</v>
      </c>
      <c r="BM204" s="231" t="s">
        <v>1027</v>
      </c>
    </row>
    <row r="205" s="2" customFormat="1">
      <c r="A205" s="39"/>
      <c r="B205" s="40"/>
      <c r="C205" s="41"/>
      <c r="D205" s="233" t="s">
        <v>146</v>
      </c>
      <c r="E205" s="41"/>
      <c r="F205" s="234" t="s">
        <v>340</v>
      </c>
      <c r="G205" s="41"/>
      <c r="H205" s="41"/>
      <c r="I205" s="137"/>
      <c r="J205" s="41"/>
      <c r="K205" s="41"/>
      <c r="L205" s="45"/>
      <c r="M205" s="235"/>
      <c r="N205" s="236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146</v>
      </c>
      <c r="AU205" s="18" t="s">
        <v>85</v>
      </c>
    </row>
    <row r="206" s="2" customFormat="1">
      <c r="A206" s="39"/>
      <c r="B206" s="40"/>
      <c r="C206" s="41"/>
      <c r="D206" s="233" t="s">
        <v>183</v>
      </c>
      <c r="E206" s="41"/>
      <c r="F206" s="260" t="s">
        <v>341</v>
      </c>
      <c r="G206" s="41"/>
      <c r="H206" s="41"/>
      <c r="I206" s="137"/>
      <c r="J206" s="41"/>
      <c r="K206" s="41"/>
      <c r="L206" s="45"/>
      <c r="M206" s="235"/>
      <c r="N206" s="236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183</v>
      </c>
      <c r="AU206" s="18" t="s">
        <v>85</v>
      </c>
    </row>
    <row r="207" s="13" customFormat="1">
      <c r="A207" s="13"/>
      <c r="B207" s="237"/>
      <c r="C207" s="238"/>
      <c r="D207" s="233" t="s">
        <v>147</v>
      </c>
      <c r="E207" s="239" t="s">
        <v>19</v>
      </c>
      <c r="F207" s="240" t="s">
        <v>342</v>
      </c>
      <c r="G207" s="238"/>
      <c r="H207" s="241">
        <v>10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147</v>
      </c>
      <c r="AU207" s="247" t="s">
        <v>85</v>
      </c>
      <c r="AV207" s="13" t="s">
        <v>85</v>
      </c>
      <c r="AW207" s="13" t="s">
        <v>34</v>
      </c>
      <c r="AX207" s="13" t="s">
        <v>82</v>
      </c>
      <c r="AY207" s="247" t="s">
        <v>139</v>
      </c>
    </row>
    <row r="208" s="2" customFormat="1" ht="16.5" customHeight="1">
      <c r="A208" s="39"/>
      <c r="B208" s="40"/>
      <c r="C208" s="250" t="s">
        <v>343</v>
      </c>
      <c r="D208" s="250" t="s">
        <v>161</v>
      </c>
      <c r="E208" s="251" t="s">
        <v>344</v>
      </c>
      <c r="F208" s="252" t="s">
        <v>345</v>
      </c>
      <c r="G208" s="253" t="s">
        <v>346</v>
      </c>
      <c r="H208" s="254">
        <v>7.4400000000000004</v>
      </c>
      <c r="I208" s="255"/>
      <c r="J208" s="256">
        <f>ROUND(I208*H208,2)</f>
        <v>0</v>
      </c>
      <c r="K208" s="252" t="s">
        <v>156</v>
      </c>
      <c r="L208" s="257"/>
      <c r="M208" s="258" t="s">
        <v>19</v>
      </c>
      <c r="N208" s="259" t="s">
        <v>45</v>
      </c>
      <c r="O208" s="85"/>
      <c r="P208" s="229">
        <f>O208*H208</f>
        <v>0</v>
      </c>
      <c r="Q208" s="229">
        <v>0.001</v>
      </c>
      <c r="R208" s="229">
        <f>Q208*H208</f>
        <v>0.0074400000000000004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347</v>
      </c>
      <c r="AT208" s="231" t="s">
        <v>161</v>
      </c>
      <c r="AU208" s="231" t="s">
        <v>85</v>
      </c>
      <c r="AY208" s="18" t="s">
        <v>139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82</v>
      </c>
      <c r="BK208" s="232">
        <f>ROUND(I208*H208,2)</f>
        <v>0</v>
      </c>
      <c r="BL208" s="18" t="s">
        <v>233</v>
      </c>
      <c r="BM208" s="231" t="s">
        <v>1028</v>
      </c>
    </row>
    <row r="209" s="2" customFormat="1">
      <c r="A209" s="39"/>
      <c r="B209" s="40"/>
      <c r="C209" s="41"/>
      <c r="D209" s="233" t="s">
        <v>146</v>
      </c>
      <c r="E209" s="41"/>
      <c r="F209" s="234" t="s">
        <v>345</v>
      </c>
      <c r="G209" s="41"/>
      <c r="H209" s="41"/>
      <c r="I209" s="137"/>
      <c r="J209" s="41"/>
      <c r="K209" s="41"/>
      <c r="L209" s="45"/>
      <c r="M209" s="235"/>
      <c r="N209" s="236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146</v>
      </c>
      <c r="AU209" s="18" t="s">
        <v>85</v>
      </c>
    </row>
    <row r="210" s="13" customFormat="1">
      <c r="A210" s="13"/>
      <c r="B210" s="237"/>
      <c r="C210" s="238"/>
      <c r="D210" s="233" t="s">
        <v>147</v>
      </c>
      <c r="E210" s="239" t="s">
        <v>19</v>
      </c>
      <c r="F210" s="240" t="s">
        <v>349</v>
      </c>
      <c r="G210" s="238"/>
      <c r="H210" s="241">
        <v>6.2000000000000002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147</v>
      </c>
      <c r="AU210" s="247" t="s">
        <v>85</v>
      </c>
      <c r="AV210" s="13" t="s">
        <v>85</v>
      </c>
      <c r="AW210" s="13" t="s">
        <v>34</v>
      </c>
      <c r="AX210" s="13" t="s">
        <v>82</v>
      </c>
      <c r="AY210" s="247" t="s">
        <v>139</v>
      </c>
    </row>
    <row r="211" s="13" customFormat="1">
      <c r="A211" s="13"/>
      <c r="B211" s="237"/>
      <c r="C211" s="238"/>
      <c r="D211" s="233" t="s">
        <v>147</v>
      </c>
      <c r="E211" s="238"/>
      <c r="F211" s="240" t="s">
        <v>350</v>
      </c>
      <c r="G211" s="238"/>
      <c r="H211" s="241">
        <v>7.4400000000000004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147</v>
      </c>
      <c r="AU211" s="247" t="s">
        <v>85</v>
      </c>
      <c r="AV211" s="13" t="s">
        <v>85</v>
      </c>
      <c r="AW211" s="13" t="s">
        <v>4</v>
      </c>
      <c r="AX211" s="13" t="s">
        <v>82</v>
      </c>
      <c r="AY211" s="247" t="s">
        <v>139</v>
      </c>
    </row>
    <row r="212" s="2" customFormat="1" ht="21.75" customHeight="1">
      <c r="A212" s="39"/>
      <c r="B212" s="40"/>
      <c r="C212" s="220" t="s">
        <v>351</v>
      </c>
      <c r="D212" s="220" t="s">
        <v>140</v>
      </c>
      <c r="E212" s="221" t="s">
        <v>352</v>
      </c>
      <c r="F212" s="222" t="s">
        <v>353</v>
      </c>
      <c r="G212" s="223" t="s">
        <v>180</v>
      </c>
      <c r="H212" s="224">
        <v>10</v>
      </c>
      <c r="I212" s="225"/>
      <c r="J212" s="226">
        <f>ROUND(I212*H212,2)</f>
        <v>0</v>
      </c>
      <c r="K212" s="222" t="s">
        <v>19</v>
      </c>
      <c r="L212" s="45"/>
      <c r="M212" s="227" t="s">
        <v>19</v>
      </c>
      <c r="N212" s="228" t="s">
        <v>45</v>
      </c>
      <c r="O212" s="85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233</v>
      </c>
      <c r="AT212" s="231" t="s">
        <v>140</v>
      </c>
      <c r="AU212" s="231" t="s">
        <v>85</v>
      </c>
      <c r="AY212" s="18" t="s">
        <v>139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82</v>
      </c>
      <c r="BK212" s="232">
        <f>ROUND(I212*H212,2)</f>
        <v>0</v>
      </c>
      <c r="BL212" s="18" t="s">
        <v>233</v>
      </c>
      <c r="BM212" s="231" t="s">
        <v>1029</v>
      </c>
    </row>
    <row r="213" s="2" customFormat="1">
      <c r="A213" s="39"/>
      <c r="B213" s="40"/>
      <c r="C213" s="41"/>
      <c r="D213" s="233" t="s">
        <v>146</v>
      </c>
      <c r="E213" s="41"/>
      <c r="F213" s="234" t="s">
        <v>355</v>
      </c>
      <c r="G213" s="41"/>
      <c r="H213" s="41"/>
      <c r="I213" s="137"/>
      <c r="J213" s="41"/>
      <c r="K213" s="41"/>
      <c r="L213" s="45"/>
      <c r="M213" s="235"/>
      <c r="N213" s="236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146</v>
      </c>
      <c r="AU213" s="18" t="s">
        <v>85</v>
      </c>
    </row>
    <row r="214" s="13" customFormat="1">
      <c r="A214" s="13"/>
      <c r="B214" s="237"/>
      <c r="C214" s="238"/>
      <c r="D214" s="233" t="s">
        <v>147</v>
      </c>
      <c r="E214" s="239" t="s">
        <v>19</v>
      </c>
      <c r="F214" s="240" t="s">
        <v>205</v>
      </c>
      <c r="G214" s="238"/>
      <c r="H214" s="241">
        <v>10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147</v>
      </c>
      <c r="AU214" s="247" t="s">
        <v>85</v>
      </c>
      <c r="AV214" s="13" t="s">
        <v>85</v>
      </c>
      <c r="AW214" s="13" t="s">
        <v>34</v>
      </c>
      <c r="AX214" s="13" t="s">
        <v>82</v>
      </c>
      <c r="AY214" s="247" t="s">
        <v>139</v>
      </c>
    </row>
    <row r="215" s="2" customFormat="1" ht="16.5" customHeight="1">
      <c r="A215" s="39"/>
      <c r="B215" s="40"/>
      <c r="C215" s="250" t="s">
        <v>357</v>
      </c>
      <c r="D215" s="250" t="s">
        <v>161</v>
      </c>
      <c r="E215" s="251" t="s">
        <v>358</v>
      </c>
      <c r="F215" s="252" t="s">
        <v>359</v>
      </c>
      <c r="G215" s="253" t="s">
        <v>346</v>
      </c>
      <c r="H215" s="254">
        <v>12.6</v>
      </c>
      <c r="I215" s="255"/>
      <c r="J215" s="256">
        <f>ROUND(I215*H215,2)</f>
        <v>0</v>
      </c>
      <c r="K215" s="252" t="s">
        <v>156</v>
      </c>
      <c r="L215" s="257"/>
      <c r="M215" s="258" t="s">
        <v>19</v>
      </c>
      <c r="N215" s="259" t="s">
        <v>45</v>
      </c>
      <c r="O215" s="85"/>
      <c r="P215" s="229">
        <f>O215*H215</f>
        <v>0</v>
      </c>
      <c r="Q215" s="229">
        <v>0.001</v>
      </c>
      <c r="R215" s="229">
        <f>Q215*H215</f>
        <v>0.0126</v>
      </c>
      <c r="S215" s="229">
        <v>0</v>
      </c>
      <c r="T215" s="23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1" t="s">
        <v>347</v>
      </c>
      <c r="AT215" s="231" t="s">
        <v>161</v>
      </c>
      <c r="AU215" s="231" t="s">
        <v>85</v>
      </c>
      <c r="AY215" s="18" t="s">
        <v>139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8" t="s">
        <v>82</v>
      </c>
      <c r="BK215" s="232">
        <f>ROUND(I215*H215,2)</f>
        <v>0</v>
      </c>
      <c r="BL215" s="18" t="s">
        <v>233</v>
      </c>
      <c r="BM215" s="231" t="s">
        <v>1031</v>
      </c>
    </row>
    <row r="216" s="2" customFormat="1">
      <c r="A216" s="39"/>
      <c r="B216" s="40"/>
      <c r="C216" s="41"/>
      <c r="D216" s="233" t="s">
        <v>146</v>
      </c>
      <c r="E216" s="41"/>
      <c r="F216" s="234" t="s">
        <v>359</v>
      </c>
      <c r="G216" s="41"/>
      <c r="H216" s="41"/>
      <c r="I216" s="137"/>
      <c r="J216" s="41"/>
      <c r="K216" s="41"/>
      <c r="L216" s="45"/>
      <c r="M216" s="235"/>
      <c r="N216" s="236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146</v>
      </c>
      <c r="AU216" s="18" t="s">
        <v>85</v>
      </c>
    </row>
    <row r="217" s="2" customFormat="1">
      <c r="A217" s="39"/>
      <c r="B217" s="40"/>
      <c r="C217" s="41"/>
      <c r="D217" s="233" t="s">
        <v>196</v>
      </c>
      <c r="E217" s="41"/>
      <c r="F217" s="260" t="s">
        <v>361</v>
      </c>
      <c r="G217" s="41"/>
      <c r="H217" s="41"/>
      <c r="I217" s="137"/>
      <c r="J217" s="41"/>
      <c r="K217" s="41"/>
      <c r="L217" s="45"/>
      <c r="M217" s="235"/>
      <c r="N217" s="236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196</v>
      </c>
      <c r="AU217" s="18" t="s">
        <v>85</v>
      </c>
    </row>
    <row r="218" s="13" customFormat="1">
      <c r="A218" s="13"/>
      <c r="B218" s="237"/>
      <c r="C218" s="238"/>
      <c r="D218" s="233" t="s">
        <v>147</v>
      </c>
      <c r="E218" s="239" t="s">
        <v>19</v>
      </c>
      <c r="F218" s="240" t="s">
        <v>1184</v>
      </c>
      <c r="G218" s="238"/>
      <c r="H218" s="241">
        <v>10.5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147</v>
      </c>
      <c r="AU218" s="247" t="s">
        <v>85</v>
      </c>
      <c r="AV218" s="13" t="s">
        <v>85</v>
      </c>
      <c r="AW218" s="13" t="s">
        <v>34</v>
      </c>
      <c r="AX218" s="13" t="s">
        <v>82</v>
      </c>
      <c r="AY218" s="247" t="s">
        <v>139</v>
      </c>
    </row>
    <row r="219" s="13" customFormat="1">
      <c r="A219" s="13"/>
      <c r="B219" s="237"/>
      <c r="C219" s="238"/>
      <c r="D219" s="233" t="s">
        <v>147</v>
      </c>
      <c r="E219" s="238"/>
      <c r="F219" s="240" t="s">
        <v>1185</v>
      </c>
      <c r="G219" s="238"/>
      <c r="H219" s="241">
        <v>12.6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147</v>
      </c>
      <c r="AU219" s="247" t="s">
        <v>85</v>
      </c>
      <c r="AV219" s="13" t="s">
        <v>85</v>
      </c>
      <c r="AW219" s="13" t="s">
        <v>4</v>
      </c>
      <c r="AX219" s="13" t="s">
        <v>82</v>
      </c>
      <c r="AY219" s="247" t="s">
        <v>139</v>
      </c>
    </row>
    <row r="220" s="2" customFormat="1" ht="16.5" customHeight="1">
      <c r="A220" s="39"/>
      <c r="B220" s="40"/>
      <c r="C220" s="220" t="s">
        <v>364</v>
      </c>
      <c r="D220" s="220" t="s">
        <v>140</v>
      </c>
      <c r="E220" s="221" t="s">
        <v>365</v>
      </c>
      <c r="F220" s="222" t="s">
        <v>366</v>
      </c>
      <c r="G220" s="223" t="s">
        <v>155</v>
      </c>
      <c r="H220" s="224">
        <v>4</v>
      </c>
      <c r="I220" s="225"/>
      <c r="J220" s="226">
        <f>ROUND(I220*H220,2)</f>
        <v>0</v>
      </c>
      <c r="K220" s="222" t="s">
        <v>156</v>
      </c>
      <c r="L220" s="45"/>
      <c r="M220" s="227" t="s">
        <v>19</v>
      </c>
      <c r="N220" s="228" t="s">
        <v>45</v>
      </c>
      <c r="O220" s="85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1" t="s">
        <v>144</v>
      </c>
      <c r="AT220" s="231" t="s">
        <v>140</v>
      </c>
      <c r="AU220" s="231" t="s">
        <v>85</v>
      </c>
      <c r="AY220" s="18" t="s">
        <v>139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8" t="s">
        <v>82</v>
      </c>
      <c r="BK220" s="232">
        <f>ROUND(I220*H220,2)</f>
        <v>0</v>
      </c>
      <c r="BL220" s="18" t="s">
        <v>144</v>
      </c>
      <c r="BM220" s="231" t="s">
        <v>1034</v>
      </c>
    </row>
    <row r="221" s="2" customFormat="1">
      <c r="A221" s="39"/>
      <c r="B221" s="40"/>
      <c r="C221" s="41"/>
      <c r="D221" s="233" t="s">
        <v>146</v>
      </c>
      <c r="E221" s="41"/>
      <c r="F221" s="234" t="s">
        <v>368</v>
      </c>
      <c r="G221" s="41"/>
      <c r="H221" s="41"/>
      <c r="I221" s="137"/>
      <c r="J221" s="41"/>
      <c r="K221" s="41"/>
      <c r="L221" s="45"/>
      <c r="M221" s="235"/>
      <c r="N221" s="236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146</v>
      </c>
      <c r="AU221" s="18" t="s">
        <v>85</v>
      </c>
    </row>
    <row r="222" s="2" customFormat="1">
      <c r="A222" s="39"/>
      <c r="B222" s="40"/>
      <c r="C222" s="41"/>
      <c r="D222" s="233" t="s">
        <v>183</v>
      </c>
      <c r="E222" s="41"/>
      <c r="F222" s="260" t="s">
        <v>369</v>
      </c>
      <c r="G222" s="41"/>
      <c r="H222" s="41"/>
      <c r="I222" s="137"/>
      <c r="J222" s="41"/>
      <c r="K222" s="41"/>
      <c r="L222" s="45"/>
      <c r="M222" s="235"/>
      <c r="N222" s="236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183</v>
      </c>
      <c r="AU222" s="18" t="s">
        <v>85</v>
      </c>
    </row>
    <row r="223" s="2" customFormat="1" ht="16.5" customHeight="1">
      <c r="A223" s="39"/>
      <c r="B223" s="40"/>
      <c r="C223" s="250" t="s">
        <v>370</v>
      </c>
      <c r="D223" s="250" t="s">
        <v>161</v>
      </c>
      <c r="E223" s="251" t="s">
        <v>371</v>
      </c>
      <c r="F223" s="252" t="s">
        <v>372</v>
      </c>
      <c r="G223" s="253" t="s">
        <v>155</v>
      </c>
      <c r="H223" s="254">
        <v>4</v>
      </c>
      <c r="I223" s="255"/>
      <c r="J223" s="256">
        <f>ROUND(I223*H223,2)</f>
        <v>0</v>
      </c>
      <c r="K223" s="252" t="s">
        <v>156</v>
      </c>
      <c r="L223" s="257"/>
      <c r="M223" s="258" t="s">
        <v>19</v>
      </c>
      <c r="N223" s="259" t="s">
        <v>45</v>
      </c>
      <c r="O223" s="85"/>
      <c r="P223" s="229">
        <f>O223*H223</f>
        <v>0</v>
      </c>
      <c r="Q223" s="229">
        <v>0.00016000000000000001</v>
      </c>
      <c r="R223" s="229">
        <f>Q223*H223</f>
        <v>0.00064000000000000005</v>
      </c>
      <c r="S223" s="229">
        <v>0</v>
      </c>
      <c r="T223" s="23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1" t="s">
        <v>347</v>
      </c>
      <c r="AT223" s="231" t="s">
        <v>161</v>
      </c>
      <c r="AU223" s="231" t="s">
        <v>85</v>
      </c>
      <c r="AY223" s="18" t="s">
        <v>139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8" t="s">
        <v>82</v>
      </c>
      <c r="BK223" s="232">
        <f>ROUND(I223*H223,2)</f>
        <v>0</v>
      </c>
      <c r="BL223" s="18" t="s">
        <v>233</v>
      </c>
      <c r="BM223" s="231" t="s">
        <v>1035</v>
      </c>
    </row>
    <row r="224" s="2" customFormat="1">
      <c r="A224" s="39"/>
      <c r="B224" s="40"/>
      <c r="C224" s="41"/>
      <c r="D224" s="233" t="s">
        <v>146</v>
      </c>
      <c r="E224" s="41"/>
      <c r="F224" s="234" t="s">
        <v>372</v>
      </c>
      <c r="G224" s="41"/>
      <c r="H224" s="41"/>
      <c r="I224" s="137"/>
      <c r="J224" s="41"/>
      <c r="K224" s="41"/>
      <c r="L224" s="45"/>
      <c r="M224" s="235"/>
      <c r="N224" s="236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146</v>
      </c>
      <c r="AU224" s="18" t="s">
        <v>85</v>
      </c>
    </row>
    <row r="225" s="13" customFormat="1">
      <c r="A225" s="13"/>
      <c r="B225" s="237"/>
      <c r="C225" s="238"/>
      <c r="D225" s="233" t="s">
        <v>147</v>
      </c>
      <c r="E225" s="239" t="s">
        <v>19</v>
      </c>
      <c r="F225" s="240" t="s">
        <v>1273</v>
      </c>
      <c r="G225" s="238"/>
      <c r="H225" s="241">
        <v>4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147</v>
      </c>
      <c r="AU225" s="247" t="s">
        <v>85</v>
      </c>
      <c r="AV225" s="13" t="s">
        <v>85</v>
      </c>
      <c r="AW225" s="13" t="s">
        <v>34</v>
      </c>
      <c r="AX225" s="13" t="s">
        <v>82</v>
      </c>
      <c r="AY225" s="247" t="s">
        <v>139</v>
      </c>
    </row>
    <row r="226" s="2" customFormat="1" ht="16.5" customHeight="1">
      <c r="A226" s="39"/>
      <c r="B226" s="40"/>
      <c r="C226" s="220" t="s">
        <v>375</v>
      </c>
      <c r="D226" s="220" t="s">
        <v>140</v>
      </c>
      <c r="E226" s="221" t="s">
        <v>376</v>
      </c>
      <c r="F226" s="222" t="s">
        <v>377</v>
      </c>
      <c r="G226" s="223" t="s">
        <v>155</v>
      </c>
      <c r="H226" s="224">
        <v>14</v>
      </c>
      <c r="I226" s="225"/>
      <c r="J226" s="226">
        <f>ROUND(I226*H226,2)</f>
        <v>0</v>
      </c>
      <c r="K226" s="222" t="s">
        <v>156</v>
      </c>
      <c r="L226" s="45"/>
      <c r="M226" s="227" t="s">
        <v>19</v>
      </c>
      <c r="N226" s="228" t="s">
        <v>45</v>
      </c>
      <c r="O226" s="85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1" t="s">
        <v>144</v>
      </c>
      <c r="AT226" s="231" t="s">
        <v>140</v>
      </c>
      <c r="AU226" s="231" t="s">
        <v>85</v>
      </c>
      <c r="AY226" s="18" t="s">
        <v>139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8" t="s">
        <v>82</v>
      </c>
      <c r="BK226" s="232">
        <f>ROUND(I226*H226,2)</f>
        <v>0</v>
      </c>
      <c r="BL226" s="18" t="s">
        <v>144</v>
      </c>
      <c r="BM226" s="231" t="s">
        <v>1037</v>
      </c>
    </row>
    <row r="227" s="2" customFormat="1">
      <c r="A227" s="39"/>
      <c r="B227" s="40"/>
      <c r="C227" s="41"/>
      <c r="D227" s="233" t="s">
        <v>146</v>
      </c>
      <c r="E227" s="41"/>
      <c r="F227" s="234" t="s">
        <v>379</v>
      </c>
      <c r="G227" s="41"/>
      <c r="H227" s="41"/>
      <c r="I227" s="137"/>
      <c r="J227" s="41"/>
      <c r="K227" s="41"/>
      <c r="L227" s="45"/>
      <c r="M227" s="235"/>
      <c r="N227" s="236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146</v>
      </c>
      <c r="AU227" s="18" t="s">
        <v>85</v>
      </c>
    </row>
    <row r="228" s="2" customFormat="1">
      <c r="A228" s="39"/>
      <c r="B228" s="40"/>
      <c r="C228" s="41"/>
      <c r="D228" s="233" t="s">
        <v>183</v>
      </c>
      <c r="E228" s="41"/>
      <c r="F228" s="260" t="s">
        <v>369</v>
      </c>
      <c r="G228" s="41"/>
      <c r="H228" s="41"/>
      <c r="I228" s="137"/>
      <c r="J228" s="41"/>
      <c r="K228" s="41"/>
      <c r="L228" s="45"/>
      <c r="M228" s="235"/>
      <c r="N228" s="236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183</v>
      </c>
      <c r="AU228" s="18" t="s">
        <v>85</v>
      </c>
    </row>
    <row r="229" s="2" customFormat="1" ht="21.75" customHeight="1">
      <c r="A229" s="39"/>
      <c r="B229" s="40"/>
      <c r="C229" s="250" t="s">
        <v>380</v>
      </c>
      <c r="D229" s="250" t="s">
        <v>161</v>
      </c>
      <c r="E229" s="251" t="s">
        <v>381</v>
      </c>
      <c r="F229" s="252" t="s">
        <v>382</v>
      </c>
      <c r="G229" s="253" t="s">
        <v>155</v>
      </c>
      <c r="H229" s="254">
        <v>6</v>
      </c>
      <c r="I229" s="255"/>
      <c r="J229" s="256">
        <f>ROUND(I229*H229,2)</f>
        <v>0</v>
      </c>
      <c r="K229" s="252" t="s">
        <v>156</v>
      </c>
      <c r="L229" s="257"/>
      <c r="M229" s="258" t="s">
        <v>19</v>
      </c>
      <c r="N229" s="259" t="s">
        <v>45</v>
      </c>
      <c r="O229" s="85"/>
      <c r="P229" s="229">
        <f>O229*H229</f>
        <v>0</v>
      </c>
      <c r="Q229" s="229">
        <v>0.00025999999999999998</v>
      </c>
      <c r="R229" s="229">
        <f>Q229*H229</f>
        <v>0.0015599999999999998</v>
      </c>
      <c r="S229" s="229">
        <v>0</v>
      </c>
      <c r="T229" s="23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1" t="s">
        <v>347</v>
      </c>
      <c r="AT229" s="231" t="s">
        <v>161</v>
      </c>
      <c r="AU229" s="231" t="s">
        <v>85</v>
      </c>
      <c r="AY229" s="18" t="s">
        <v>139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82</v>
      </c>
      <c r="BK229" s="232">
        <f>ROUND(I229*H229,2)</f>
        <v>0</v>
      </c>
      <c r="BL229" s="18" t="s">
        <v>233</v>
      </c>
      <c r="BM229" s="231" t="s">
        <v>1038</v>
      </c>
    </row>
    <row r="230" s="2" customFormat="1">
      <c r="A230" s="39"/>
      <c r="B230" s="40"/>
      <c r="C230" s="41"/>
      <c r="D230" s="233" t="s">
        <v>146</v>
      </c>
      <c r="E230" s="41"/>
      <c r="F230" s="234" t="s">
        <v>382</v>
      </c>
      <c r="G230" s="41"/>
      <c r="H230" s="41"/>
      <c r="I230" s="137"/>
      <c r="J230" s="41"/>
      <c r="K230" s="41"/>
      <c r="L230" s="45"/>
      <c r="M230" s="235"/>
      <c r="N230" s="236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146</v>
      </c>
      <c r="AU230" s="18" t="s">
        <v>85</v>
      </c>
    </row>
    <row r="231" s="13" customFormat="1">
      <c r="A231" s="13"/>
      <c r="B231" s="237"/>
      <c r="C231" s="238"/>
      <c r="D231" s="233" t="s">
        <v>147</v>
      </c>
      <c r="E231" s="239" t="s">
        <v>19</v>
      </c>
      <c r="F231" s="240" t="s">
        <v>177</v>
      </c>
      <c r="G231" s="238"/>
      <c r="H231" s="241">
        <v>6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147</v>
      </c>
      <c r="AU231" s="247" t="s">
        <v>85</v>
      </c>
      <c r="AV231" s="13" t="s">
        <v>85</v>
      </c>
      <c r="AW231" s="13" t="s">
        <v>34</v>
      </c>
      <c r="AX231" s="13" t="s">
        <v>82</v>
      </c>
      <c r="AY231" s="247" t="s">
        <v>139</v>
      </c>
    </row>
    <row r="232" s="2" customFormat="1" ht="21.75" customHeight="1">
      <c r="A232" s="39"/>
      <c r="B232" s="40"/>
      <c r="C232" s="250" t="s">
        <v>385</v>
      </c>
      <c r="D232" s="250" t="s">
        <v>161</v>
      </c>
      <c r="E232" s="251" t="s">
        <v>386</v>
      </c>
      <c r="F232" s="252" t="s">
        <v>387</v>
      </c>
      <c r="G232" s="253" t="s">
        <v>155</v>
      </c>
      <c r="H232" s="254">
        <v>8</v>
      </c>
      <c r="I232" s="255"/>
      <c r="J232" s="256">
        <f>ROUND(I232*H232,2)</f>
        <v>0</v>
      </c>
      <c r="K232" s="252" t="s">
        <v>156</v>
      </c>
      <c r="L232" s="257"/>
      <c r="M232" s="258" t="s">
        <v>19</v>
      </c>
      <c r="N232" s="259" t="s">
        <v>45</v>
      </c>
      <c r="O232" s="85"/>
      <c r="P232" s="229">
        <f>O232*H232</f>
        <v>0</v>
      </c>
      <c r="Q232" s="229">
        <v>0.00069999999999999999</v>
      </c>
      <c r="R232" s="229">
        <f>Q232*H232</f>
        <v>0.0055999999999999999</v>
      </c>
      <c r="S232" s="229">
        <v>0</v>
      </c>
      <c r="T232" s="23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1" t="s">
        <v>347</v>
      </c>
      <c r="AT232" s="231" t="s">
        <v>161</v>
      </c>
      <c r="AU232" s="231" t="s">
        <v>85</v>
      </c>
      <c r="AY232" s="18" t="s">
        <v>139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8" t="s">
        <v>82</v>
      </c>
      <c r="BK232" s="232">
        <f>ROUND(I232*H232,2)</f>
        <v>0</v>
      </c>
      <c r="BL232" s="18" t="s">
        <v>233</v>
      </c>
      <c r="BM232" s="231" t="s">
        <v>1039</v>
      </c>
    </row>
    <row r="233" s="2" customFormat="1">
      <c r="A233" s="39"/>
      <c r="B233" s="40"/>
      <c r="C233" s="41"/>
      <c r="D233" s="233" t="s">
        <v>146</v>
      </c>
      <c r="E233" s="41"/>
      <c r="F233" s="234" t="s">
        <v>387</v>
      </c>
      <c r="G233" s="41"/>
      <c r="H233" s="41"/>
      <c r="I233" s="137"/>
      <c r="J233" s="41"/>
      <c r="K233" s="41"/>
      <c r="L233" s="45"/>
      <c r="M233" s="235"/>
      <c r="N233" s="236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146</v>
      </c>
      <c r="AU233" s="18" t="s">
        <v>85</v>
      </c>
    </row>
    <row r="234" s="13" customFormat="1">
      <c r="A234" s="13"/>
      <c r="B234" s="237"/>
      <c r="C234" s="238"/>
      <c r="D234" s="233" t="s">
        <v>147</v>
      </c>
      <c r="E234" s="239" t="s">
        <v>19</v>
      </c>
      <c r="F234" s="240" t="s">
        <v>191</v>
      </c>
      <c r="G234" s="238"/>
      <c r="H234" s="241">
        <v>8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147</v>
      </c>
      <c r="AU234" s="247" t="s">
        <v>85</v>
      </c>
      <c r="AV234" s="13" t="s">
        <v>85</v>
      </c>
      <c r="AW234" s="13" t="s">
        <v>34</v>
      </c>
      <c r="AX234" s="13" t="s">
        <v>82</v>
      </c>
      <c r="AY234" s="247" t="s">
        <v>139</v>
      </c>
    </row>
    <row r="235" s="2" customFormat="1" ht="16.5" customHeight="1">
      <c r="A235" s="39"/>
      <c r="B235" s="40"/>
      <c r="C235" s="220" t="s">
        <v>389</v>
      </c>
      <c r="D235" s="220" t="s">
        <v>140</v>
      </c>
      <c r="E235" s="221" t="s">
        <v>400</v>
      </c>
      <c r="F235" s="222" t="s">
        <v>401</v>
      </c>
      <c r="G235" s="223" t="s">
        <v>180</v>
      </c>
      <c r="H235" s="224">
        <v>1260</v>
      </c>
      <c r="I235" s="225"/>
      <c r="J235" s="226">
        <f>ROUND(I235*H235,2)</f>
        <v>0</v>
      </c>
      <c r="K235" s="222" t="s">
        <v>156</v>
      </c>
      <c r="L235" s="45"/>
      <c r="M235" s="227" t="s">
        <v>19</v>
      </c>
      <c r="N235" s="228" t="s">
        <v>45</v>
      </c>
      <c r="O235" s="85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233</v>
      </c>
      <c r="AT235" s="231" t="s">
        <v>140</v>
      </c>
      <c r="AU235" s="231" t="s">
        <v>85</v>
      </c>
      <c r="AY235" s="18" t="s">
        <v>139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82</v>
      </c>
      <c r="BK235" s="232">
        <f>ROUND(I235*H235,2)</f>
        <v>0</v>
      </c>
      <c r="BL235" s="18" t="s">
        <v>233</v>
      </c>
      <c r="BM235" s="231" t="s">
        <v>402</v>
      </c>
    </row>
    <row r="236" s="2" customFormat="1">
      <c r="A236" s="39"/>
      <c r="B236" s="40"/>
      <c r="C236" s="41"/>
      <c r="D236" s="233" t="s">
        <v>146</v>
      </c>
      <c r="E236" s="41"/>
      <c r="F236" s="234" t="s">
        <v>403</v>
      </c>
      <c r="G236" s="41"/>
      <c r="H236" s="41"/>
      <c r="I236" s="137"/>
      <c r="J236" s="41"/>
      <c r="K236" s="41"/>
      <c r="L236" s="45"/>
      <c r="M236" s="235"/>
      <c r="N236" s="236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146</v>
      </c>
      <c r="AU236" s="18" t="s">
        <v>85</v>
      </c>
    </row>
    <row r="237" s="2" customFormat="1" ht="21.75" customHeight="1">
      <c r="A237" s="39"/>
      <c r="B237" s="40"/>
      <c r="C237" s="250" t="s">
        <v>394</v>
      </c>
      <c r="D237" s="250" t="s">
        <v>161</v>
      </c>
      <c r="E237" s="251" t="s">
        <v>405</v>
      </c>
      <c r="F237" s="252" t="s">
        <v>406</v>
      </c>
      <c r="G237" s="253" t="s">
        <v>180</v>
      </c>
      <c r="H237" s="254">
        <v>1449</v>
      </c>
      <c r="I237" s="255"/>
      <c r="J237" s="256">
        <f>ROUND(I237*H237,2)</f>
        <v>0</v>
      </c>
      <c r="K237" s="252" t="s">
        <v>19</v>
      </c>
      <c r="L237" s="257"/>
      <c r="M237" s="258" t="s">
        <v>19</v>
      </c>
      <c r="N237" s="259" t="s">
        <v>45</v>
      </c>
      <c r="O237" s="85"/>
      <c r="P237" s="229">
        <f>O237*H237</f>
        <v>0</v>
      </c>
      <c r="Q237" s="229">
        <v>0.00019000000000000001</v>
      </c>
      <c r="R237" s="229">
        <f>Q237*H237</f>
        <v>0.27531</v>
      </c>
      <c r="S237" s="229">
        <v>0</v>
      </c>
      <c r="T237" s="23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1" t="s">
        <v>284</v>
      </c>
      <c r="AT237" s="231" t="s">
        <v>161</v>
      </c>
      <c r="AU237" s="231" t="s">
        <v>85</v>
      </c>
      <c r="AY237" s="18" t="s">
        <v>139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8" t="s">
        <v>82</v>
      </c>
      <c r="BK237" s="232">
        <f>ROUND(I237*H237,2)</f>
        <v>0</v>
      </c>
      <c r="BL237" s="18" t="s">
        <v>284</v>
      </c>
      <c r="BM237" s="231" t="s">
        <v>407</v>
      </c>
    </row>
    <row r="238" s="2" customFormat="1">
      <c r="A238" s="39"/>
      <c r="B238" s="40"/>
      <c r="C238" s="41"/>
      <c r="D238" s="233" t="s">
        <v>146</v>
      </c>
      <c r="E238" s="41"/>
      <c r="F238" s="234" t="s">
        <v>406</v>
      </c>
      <c r="G238" s="41"/>
      <c r="H238" s="41"/>
      <c r="I238" s="137"/>
      <c r="J238" s="41"/>
      <c r="K238" s="41"/>
      <c r="L238" s="45"/>
      <c r="M238" s="235"/>
      <c r="N238" s="236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146</v>
      </c>
      <c r="AU238" s="18" t="s">
        <v>85</v>
      </c>
    </row>
    <row r="239" s="13" customFormat="1">
      <c r="A239" s="13"/>
      <c r="B239" s="237"/>
      <c r="C239" s="238"/>
      <c r="D239" s="233" t="s">
        <v>147</v>
      </c>
      <c r="E239" s="239" t="s">
        <v>19</v>
      </c>
      <c r="F239" s="240" t="s">
        <v>1274</v>
      </c>
      <c r="G239" s="238"/>
      <c r="H239" s="241">
        <v>1260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147</v>
      </c>
      <c r="AU239" s="247" t="s">
        <v>85</v>
      </c>
      <c r="AV239" s="13" t="s">
        <v>85</v>
      </c>
      <c r="AW239" s="13" t="s">
        <v>34</v>
      </c>
      <c r="AX239" s="13" t="s">
        <v>82</v>
      </c>
      <c r="AY239" s="247" t="s">
        <v>139</v>
      </c>
    </row>
    <row r="240" s="13" customFormat="1">
      <c r="A240" s="13"/>
      <c r="B240" s="237"/>
      <c r="C240" s="238"/>
      <c r="D240" s="233" t="s">
        <v>147</v>
      </c>
      <c r="E240" s="238"/>
      <c r="F240" s="240" t="s">
        <v>1275</v>
      </c>
      <c r="G240" s="238"/>
      <c r="H240" s="241">
        <v>1449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147</v>
      </c>
      <c r="AU240" s="247" t="s">
        <v>85</v>
      </c>
      <c r="AV240" s="13" t="s">
        <v>85</v>
      </c>
      <c r="AW240" s="13" t="s">
        <v>4</v>
      </c>
      <c r="AX240" s="13" t="s">
        <v>82</v>
      </c>
      <c r="AY240" s="247" t="s">
        <v>139</v>
      </c>
    </row>
    <row r="241" s="2" customFormat="1" ht="16.5" customHeight="1">
      <c r="A241" s="39"/>
      <c r="B241" s="40"/>
      <c r="C241" s="220" t="s">
        <v>399</v>
      </c>
      <c r="D241" s="220" t="s">
        <v>140</v>
      </c>
      <c r="E241" s="221" t="s">
        <v>432</v>
      </c>
      <c r="F241" s="222" t="s">
        <v>433</v>
      </c>
      <c r="G241" s="223" t="s">
        <v>155</v>
      </c>
      <c r="H241" s="224">
        <v>14</v>
      </c>
      <c r="I241" s="225"/>
      <c r="J241" s="226">
        <f>ROUND(I241*H241,2)</f>
        <v>0</v>
      </c>
      <c r="K241" s="222" t="s">
        <v>156</v>
      </c>
      <c r="L241" s="45"/>
      <c r="M241" s="227" t="s">
        <v>19</v>
      </c>
      <c r="N241" s="228" t="s">
        <v>45</v>
      </c>
      <c r="O241" s="85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1" t="s">
        <v>233</v>
      </c>
      <c r="AT241" s="231" t="s">
        <v>140</v>
      </c>
      <c r="AU241" s="231" t="s">
        <v>85</v>
      </c>
      <c r="AY241" s="18" t="s">
        <v>139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82</v>
      </c>
      <c r="BK241" s="232">
        <f>ROUND(I241*H241,2)</f>
        <v>0</v>
      </c>
      <c r="BL241" s="18" t="s">
        <v>233</v>
      </c>
      <c r="BM241" s="231" t="s">
        <v>434</v>
      </c>
    </row>
    <row r="242" s="2" customFormat="1">
      <c r="A242" s="39"/>
      <c r="B242" s="40"/>
      <c r="C242" s="41"/>
      <c r="D242" s="233" t="s">
        <v>146</v>
      </c>
      <c r="E242" s="41"/>
      <c r="F242" s="234" t="s">
        <v>435</v>
      </c>
      <c r="G242" s="41"/>
      <c r="H242" s="41"/>
      <c r="I242" s="137"/>
      <c r="J242" s="41"/>
      <c r="K242" s="41"/>
      <c r="L242" s="45"/>
      <c r="M242" s="235"/>
      <c r="N242" s="236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146</v>
      </c>
      <c r="AU242" s="18" t="s">
        <v>85</v>
      </c>
    </row>
    <row r="243" s="13" customFormat="1">
      <c r="A243" s="13"/>
      <c r="B243" s="237"/>
      <c r="C243" s="238"/>
      <c r="D243" s="233" t="s">
        <v>147</v>
      </c>
      <c r="E243" s="239" t="s">
        <v>19</v>
      </c>
      <c r="F243" s="240" t="s">
        <v>1276</v>
      </c>
      <c r="G243" s="238"/>
      <c r="H243" s="241">
        <v>14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147</v>
      </c>
      <c r="AU243" s="247" t="s">
        <v>85</v>
      </c>
      <c r="AV243" s="13" t="s">
        <v>85</v>
      </c>
      <c r="AW243" s="13" t="s">
        <v>34</v>
      </c>
      <c r="AX243" s="13" t="s">
        <v>82</v>
      </c>
      <c r="AY243" s="247" t="s">
        <v>139</v>
      </c>
    </row>
    <row r="244" s="2" customFormat="1" ht="21.75" customHeight="1">
      <c r="A244" s="39"/>
      <c r="B244" s="40"/>
      <c r="C244" s="220" t="s">
        <v>404</v>
      </c>
      <c r="D244" s="220" t="s">
        <v>140</v>
      </c>
      <c r="E244" s="221" t="s">
        <v>441</v>
      </c>
      <c r="F244" s="222" t="s">
        <v>442</v>
      </c>
      <c r="G244" s="223" t="s">
        <v>443</v>
      </c>
      <c r="H244" s="224">
        <v>1.26</v>
      </c>
      <c r="I244" s="225"/>
      <c r="J244" s="226">
        <f>ROUND(I244*H244,2)</f>
        <v>0</v>
      </c>
      <c r="K244" s="222" t="s">
        <v>156</v>
      </c>
      <c r="L244" s="45"/>
      <c r="M244" s="227" t="s">
        <v>19</v>
      </c>
      <c r="N244" s="228" t="s">
        <v>45</v>
      </c>
      <c r="O244" s="85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1" t="s">
        <v>233</v>
      </c>
      <c r="AT244" s="231" t="s">
        <v>140</v>
      </c>
      <c r="AU244" s="231" t="s">
        <v>85</v>
      </c>
      <c r="AY244" s="18" t="s">
        <v>139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8" t="s">
        <v>82</v>
      </c>
      <c r="BK244" s="232">
        <f>ROUND(I244*H244,2)</f>
        <v>0</v>
      </c>
      <c r="BL244" s="18" t="s">
        <v>233</v>
      </c>
      <c r="BM244" s="231" t="s">
        <v>444</v>
      </c>
    </row>
    <row r="245" s="2" customFormat="1">
      <c r="A245" s="39"/>
      <c r="B245" s="40"/>
      <c r="C245" s="41"/>
      <c r="D245" s="233" t="s">
        <v>146</v>
      </c>
      <c r="E245" s="41"/>
      <c r="F245" s="234" t="s">
        <v>445</v>
      </c>
      <c r="G245" s="41"/>
      <c r="H245" s="41"/>
      <c r="I245" s="137"/>
      <c r="J245" s="41"/>
      <c r="K245" s="41"/>
      <c r="L245" s="45"/>
      <c r="M245" s="235"/>
      <c r="N245" s="236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146</v>
      </c>
      <c r="AU245" s="18" t="s">
        <v>85</v>
      </c>
    </row>
    <row r="246" s="13" customFormat="1">
      <c r="A246" s="13"/>
      <c r="B246" s="237"/>
      <c r="C246" s="238"/>
      <c r="D246" s="233" t="s">
        <v>147</v>
      </c>
      <c r="E246" s="239" t="s">
        <v>19</v>
      </c>
      <c r="F246" s="240" t="s">
        <v>1277</v>
      </c>
      <c r="G246" s="238"/>
      <c r="H246" s="241">
        <v>1.26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147</v>
      </c>
      <c r="AU246" s="247" t="s">
        <v>85</v>
      </c>
      <c r="AV246" s="13" t="s">
        <v>85</v>
      </c>
      <c r="AW246" s="13" t="s">
        <v>34</v>
      </c>
      <c r="AX246" s="13" t="s">
        <v>82</v>
      </c>
      <c r="AY246" s="247" t="s">
        <v>139</v>
      </c>
    </row>
    <row r="247" s="2" customFormat="1" ht="21.75" customHeight="1">
      <c r="A247" s="39"/>
      <c r="B247" s="40"/>
      <c r="C247" s="220" t="s">
        <v>410</v>
      </c>
      <c r="D247" s="220" t="s">
        <v>140</v>
      </c>
      <c r="E247" s="221" t="s">
        <v>478</v>
      </c>
      <c r="F247" s="222" t="s">
        <v>479</v>
      </c>
      <c r="G247" s="223" t="s">
        <v>155</v>
      </c>
      <c r="H247" s="224">
        <v>28</v>
      </c>
      <c r="I247" s="225"/>
      <c r="J247" s="226">
        <f>ROUND(I247*H247,2)</f>
        <v>0</v>
      </c>
      <c r="K247" s="222" t="s">
        <v>156</v>
      </c>
      <c r="L247" s="45"/>
      <c r="M247" s="227" t="s">
        <v>19</v>
      </c>
      <c r="N247" s="228" t="s">
        <v>45</v>
      </c>
      <c r="O247" s="85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1" t="s">
        <v>233</v>
      </c>
      <c r="AT247" s="231" t="s">
        <v>140</v>
      </c>
      <c r="AU247" s="231" t="s">
        <v>85</v>
      </c>
      <c r="AY247" s="18" t="s">
        <v>139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8" t="s">
        <v>82</v>
      </c>
      <c r="BK247" s="232">
        <f>ROUND(I247*H247,2)</f>
        <v>0</v>
      </c>
      <c r="BL247" s="18" t="s">
        <v>233</v>
      </c>
      <c r="BM247" s="231" t="s">
        <v>480</v>
      </c>
    </row>
    <row r="248" s="2" customFormat="1">
      <c r="A248" s="39"/>
      <c r="B248" s="40"/>
      <c r="C248" s="41"/>
      <c r="D248" s="233" t="s">
        <v>146</v>
      </c>
      <c r="E248" s="41"/>
      <c r="F248" s="234" t="s">
        <v>479</v>
      </c>
      <c r="G248" s="41"/>
      <c r="H248" s="41"/>
      <c r="I248" s="137"/>
      <c r="J248" s="41"/>
      <c r="K248" s="41"/>
      <c r="L248" s="45"/>
      <c r="M248" s="235"/>
      <c r="N248" s="236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146</v>
      </c>
      <c r="AU248" s="18" t="s">
        <v>85</v>
      </c>
    </row>
    <row r="249" s="2" customFormat="1" ht="21.75" customHeight="1">
      <c r="A249" s="39"/>
      <c r="B249" s="40"/>
      <c r="C249" s="250" t="s">
        <v>415</v>
      </c>
      <c r="D249" s="250" t="s">
        <v>161</v>
      </c>
      <c r="E249" s="251" t="s">
        <v>1056</v>
      </c>
      <c r="F249" s="252" t="s">
        <v>1057</v>
      </c>
      <c r="G249" s="253" t="s">
        <v>155</v>
      </c>
      <c r="H249" s="254">
        <v>28</v>
      </c>
      <c r="I249" s="255"/>
      <c r="J249" s="256">
        <f>ROUND(I249*H249,2)</f>
        <v>0</v>
      </c>
      <c r="K249" s="252" t="s">
        <v>19</v>
      </c>
      <c r="L249" s="257"/>
      <c r="M249" s="258" t="s">
        <v>19</v>
      </c>
      <c r="N249" s="259" t="s">
        <v>45</v>
      </c>
      <c r="O249" s="85"/>
      <c r="P249" s="229">
        <f>O249*H249</f>
        <v>0</v>
      </c>
      <c r="Q249" s="229">
        <v>0.0030000000000000001</v>
      </c>
      <c r="R249" s="229">
        <f>Q249*H249</f>
        <v>0.084000000000000005</v>
      </c>
      <c r="S249" s="229">
        <v>0</v>
      </c>
      <c r="T249" s="23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1" t="s">
        <v>347</v>
      </c>
      <c r="AT249" s="231" t="s">
        <v>161</v>
      </c>
      <c r="AU249" s="231" t="s">
        <v>85</v>
      </c>
      <c r="AY249" s="18" t="s">
        <v>139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82</v>
      </c>
      <c r="BK249" s="232">
        <f>ROUND(I249*H249,2)</f>
        <v>0</v>
      </c>
      <c r="BL249" s="18" t="s">
        <v>233</v>
      </c>
      <c r="BM249" s="231" t="s">
        <v>488</v>
      </c>
    </row>
    <row r="250" s="2" customFormat="1">
      <c r="A250" s="39"/>
      <c r="B250" s="40"/>
      <c r="C250" s="41"/>
      <c r="D250" s="233" t="s">
        <v>146</v>
      </c>
      <c r="E250" s="41"/>
      <c r="F250" s="234" t="s">
        <v>1057</v>
      </c>
      <c r="G250" s="41"/>
      <c r="H250" s="41"/>
      <c r="I250" s="137"/>
      <c r="J250" s="41"/>
      <c r="K250" s="41"/>
      <c r="L250" s="45"/>
      <c r="M250" s="235"/>
      <c r="N250" s="236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146</v>
      </c>
      <c r="AU250" s="18" t="s">
        <v>85</v>
      </c>
    </row>
    <row r="251" s="13" customFormat="1">
      <c r="A251" s="13"/>
      <c r="B251" s="237"/>
      <c r="C251" s="238"/>
      <c r="D251" s="233" t="s">
        <v>147</v>
      </c>
      <c r="E251" s="239" t="s">
        <v>19</v>
      </c>
      <c r="F251" s="240" t="s">
        <v>1278</v>
      </c>
      <c r="G251" s="238"/>
      <c r="H251" s="241">
        <v>28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147</v>
      </c>
      <c r="AU251" s="247" t="s">
        <v>85</v>
      </c>
      <c r="AV251" s="13" t="s">
        <v>85</v>
      </c>
      <c r="AW251" s="13" t="s">
        <v>34</v>
      </c>
      <c r="AX251" s="13" t="s">
        <v>82</v>
      </c>
      <c r="AY251" s="247" t="s">
        <v>139</v>
      </c>
    </row>
    <row r="252" s="2" customFormat="1" ht="16.5" customHeight="1">
      <c r="A252" s="39"/>
      <c r="B252" s="40"/>
      <c r="C252" s="220" t="s">
        <v>384</v>
      </c>
      <c r="D252" s="220" t="s">
        <v>140</v>
      </c>
      <c r="E252" s="221" t="s">
        <v>506</v>
      </c>
      <c r="F252" s="222" t="s">
        <v>507</v>
      </c>
      <c r="G252" s="223" t="s">
        <v>180</v>
      </c>
      <c r="H252" s="224">
        <v>310</v>
      </c>
      <c r="I252" s="225"/>
      <c r="J252" s="226">
        <f>ROUND(I252*H252,2)</f>
        <v>0</v>
      </c>
      <c r="K252" s="222" t="s">
        <v>156</v>
      </c>
      <c r="L252" s="45"/>
      <c r="M252" s="227" t="s">
        <v>19</v>
      </c>
      <c r="N252" s="228" t="s">
        <v>45</v>
      </c>
      <c r="O252" s="85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1" t="s">
        <v>233</v>
      </c>
      <c r="AT252" s="231" t="s">
        <v>140</v>
      </c>
      <c r="AU252" s="231" t="s">
        <v>85</v>
      </c>
      <c r="AY252" s="18" t="s">
        <v>139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8" t="s">
        <v>82</v>
      </c>
      <c r="BK252" s="232">
        <f>ROUND(I252*H252,2)</f>
        <v>0</v>
      </c>
      <c r="BL252" s="18" t="s">
        <v>233</v>
      </c>
      <c r="BM252" s="231" t="s">
        <v>508</v>
      </c>
    </row>
    <row r="253" s="2" customFormat="1">
      <c r="A253" s="39"/>
      <c r="B253" s="40"/>
      <c r="C253" s="41"/>
      <c r="D253" s="233" t="s">
        <v>146</v>
      </c>
      <c r="E253" s="41"/>
      <c r="F253" s="234" t="s">
        <v>509</v>
      </c>
      <c r="G253" s="41"/>
      <c r="H253" s="41"/>
      <c r="I253" s="137"/>
      <c r="J253" s="41"/>
      <c r="K253" s="41"/>
      <c r="L253" s="45"/>
      <c r="M253" s="235"/>
      <c r="N253" s="236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146</v>
      </c>
      <c r="AU253" s="18" t="s">
        <v>85</v>
      </c>
    </row>
    <row r="254" s="2" customFormat="1" ht="21.75" customHeight="1">
      <c r="A254" s="39"/>
      <c r="B254" s="40"/>
      <c r="C254" s="250" t="s">
        <v>425</v>
      </c>
      <c r="D254" s="250" t="s">
        <v>161</v>
      </c>
      <c r="E254" s="251" t="s">
        <v>511</v>
      </c>
      <c r="F254" s="252" t="s">
        <v>512</v>
      </c>
      <c r="G254" s="253" t="s">
        <v>180</v>
      </c>
      <c r="H254" s="254">
        <v>324</v>
      </c>
      <c r="I254" s="255"/>
      <c r="J254" s="256">
        <f>ROUND(I254*H254,2)</f>
        <v>0</v>
      </c>
      <c r="K254" s="252" t="s">
        <v>19</v>
      </c>
      <c r="L254" s="257"/>
      <c r="M254" s="258" t="s">
        <v>19</v>
      </c>
      <c r="N254" s="259" t="s">
        <v>45</v>
      </c>
      <c r="O254" s="85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1" t="s">
        <v>347</v>
      </c>
      <c r="AT254" s="231" t="s">
        <v>161</v>
      </c>
      <c r="AU254" s="231" t="s">
        <v>85</v>
      </c>
      <c r="AY254" s="18" t="s">
        <v>139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82</v>
      </c>
      <c r="BK254" s="232">
        <f>ROUND(I254*H254,2)</f>
        <v>0</v>
      </c>
      <c r="BL254" s="18" t="s">
        <v>233</v>
      </c>
      <c r="BM254" s="231" t="s">
        <v>513</v>
      </c>
    </row>
    <row r="255" s="2" customFormat="1">
      <c r="A255" s="39"/>
      <c r="B255" s="40"/>
      <c r="C255" s="41"/>
      <c r="D255" s="233" t="s">
        <v>146</v>
      </c>
      <c r="E255" s="41"/>
      <c r="F255" s="234" t="s">
        <v>512</v>
      </c>
      <c r="G255" s="41"/>
      <c r="H255" s="41"/>
      <c r="I255" s="137"/>
      <c r="J255" s="41"/>
      <c r="K255" s="41"/>
      <c r="L255" s="45"/>
      <c r="M255" s="235"/>
      <c r="N255" s="236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146</v>
      </c>
      <c r="AU255" s="18" t="s">
        <v>85</v>
      </c>
    </row>
    <row r="256" s="13" customFormat="1">
      <c r="A256" s="13"/>
      <c r="B256" s="237"/>
      <c r="C256" s="238"/>
      <c r="D256" s="233" t="s">
        <v>147</v>
      </c>
      <c r="E256" s="239" t="s">
        <v>19</v>
      </c>
      <c r="F256" s="240" t="s">
        <v>356</v>
      </c>
      <c r="G256" s="238"/>
      <c r="H256" s="241">
        <v>270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147</v>
      </c>
      <c r="AU256" s="247" t="s">
        <v>85</v>
      </c>
      <c r="AV256" s="13" t="s">
        <v>85</v>
      </c>
      <c r="AW256" s="13" t="s">
        <v>34</v>
      </c>
      <c r="AX256" s="13" t="s">
        <v>82</v>
      </c>
      <c r="AY256" s="247" t="s">
        <v>139</v>
      </c>
    </row>
    <row r="257" s="13" customFormat="1">
      <c r="A257" s="13"/>
      <c r="B257" s="237"/>
      <c r="C257" s="238"/>
      <c r="D257" s="233" t="s">
        <v>147</v>
      </c>
      <c r="E257" s="238"/>
      <c r="F257" s="240" t="s">
        <v>1279</v>
      </c>
      <c r="G257" s="238"/>
      <c r="H257" s="241">
        <v>324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147</v>
      </c>
      <c r="AU257" s="247" t="s">
        <v>85</v>
      </c>
      <c r="AV257" s="13" t="s">
        <v>85</v>
      </c>
      <c r="AW257" s="13" t="s">
        <v>4</v>
      </c>
      <c r="AX257" s="13" t="s">
        <v>82</v>
      </c>
      <c r="AY257" s="247" t="s">
        <v>139</v>
      </c>
    </row>
    <row r="258" s="2" customFormat="1" ht="21.75" customHeight="1">
      <c r="A258" s="39"/>
      <c r="B258" s="40"/>
      <c r="C258" s="250" t="s">
        <v>431</v>
      </c>
      <c r="D258" s="250" t="s">
        <v>161</v>
      </c>
      <c r="E258" s="251" t="s">
        <v>517</v>
      </c>
      <c r="F258" s="252" t="s">
        <v>518</v>
      </c>
      <c r="G258" s="253" t="s">
        <v>180</v>
      </c>
      <c r="H258" s="254">
        <v>48</v>
      </c>
      <c r="I258" s="255"/>
      <c r="J258" s="256">
        <f>ROUND(I258*H258,2)</f>
        <v>0</v>
      </c>
      <c r="K258" s="252" t="s">
        <v>19</v>
      </c>
      <c r="L258" s="257"/>
      <c r="M258" s="258" t="s">
        <v>19</v>
      </c>
      <c r="N258" s="259" t="s">
        <v>45</v>
      </c>
      <c r="O258" s="85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1" t="s">
        <v>347</v>
      </c>
      <c r="AT258" s="231" t="s">
        <v>161</v>
      </c>
      <c r="AU258" s="231" t="s">
        <v>85</v>
      </c>
      <c r="AY258" s="18" t="s">
        <v>139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82</v>
      </c>
      <c r="BK258" s="232">
        <f>ROUND(I258*H258,2)</f>
        <v>0</v>
      </c>
      <c r="BL258" s="18" t="s">
        <v>233</v>
      </c>
      <c r="BM258" s="231" t="s">
        <v>519</v>
      </c>
    </row>
    <row r="259" s="2" customFormat="1">
      <c r="A259" s="39"/>
      <c r="B259" s="40"/>
      <c r="C259" s="41"/>
      <c r="D259" s="233" t="s">
        <v>146</v>
      </c>
      <c r="E259" s="41"/>
      <c r="F259" s="234" t="s">
        <v>518</v>
      </c>
      <c r="G259" s="41"/>
      <c r="H259" s="41"/>
      <c r="I259" s="137"/>
      <c r="J259" s="41"/>
      <c r="K259" s="41"/>
      <c r="L259" s="45"/>
      <c r="M259" s="235"/>
      <c r="N259" s="236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146</v>
      </c>
      <c r="AU259" s="18" t="s">
        <v>85</v>
      </c>
    </row>
    <row r="260" s="13" customFormat="1">
      <c r="A260" s="13"/>
      <c r="B260" s="237"/>
      <c r="C260" s="238"/>
      <c r="D260" s="233" t="s">
        <v>147</v>
      </c>
      <c r="E260" s="239" t="s">
        <v>19</v>
      </c>
      <c r="F260" s="240" t="s">
        <v>380</v>
      </c>
      <c r="G260" s="238"/>
      <c r="H260" s="241">
        <v>40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147</v>
      </c>
      <c r="AU260" s="247" t="s">
        <v>85</v>
      </c>
      <c r="AV260" s="13" t="s">
        <v>85</v>
      </c>
      <c r="AW260" s="13" t="s">
        <v>34</v>
      </c>
      <c r="AX260" s="13" t="s">
        <v>82</v>
      </c>
      <c r="AY260" s="247" t="s">
        <v>139</v>
      </c>
    </row>
    <row r="261" s="13" customFormat="1">
      <c r="A261" s="13"/>
      <c r="B261" s="237"/>
      <c r="C261" s="238"/>
      <c r="D261" s="233" t="s">
        <v>147</v>
      </c>
      <c r="E261" s="238"/>
      <c r="F261" s="240" t="s">
        <v>1280</v>
      </c>
      <c r="G261" s="238"/>
      <c r="H261" s="241">
        <v>48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147</v>
      </c>
      <c r="AU261" s="247" t="s">
        <v>85</v>
      </c>
      <c r="AV261" s="13" t="s">
        <v>85</v>
      </c>
      <c r="AW261" s="13" t="s">
        <v>4</v>
      </c>
      <c r="AX261" s="13" t="s">
        <v>82</v>
      </c>
      <c r="AY261" s="247" t="s">
        <v>139</v>
      </c>
    </row>
    <row r="262" s="2" customFormat="1" ht="21.75" customHeight="1">
      <c r="A262" s="39"/>
      <c r="B262" s="40"/>
      <c r="C262" s="220" t="s">
        <v>440</v>
      </c>
      <c r="D262" s="220" t="s">
        <v>140</v>
      </c>
      <c r="E262" s="221" t="s">
        <v>523</v>
      </c>
      <c r="F262" s="222" t="s">
        <v>524</v>
      </c>
      <c r="G262" s="223" t="s">
        <v>155</v>
      </c>
      <c r="H262" s="224">
        <v>1</v>
      </c>
      <c r="I262" s="225"/>
      <c r="J262" s="226">
        <f>ROUND(I262*H262,2)</f>
        <v>0</v>
      </c>
      <c r="K262" s="222" t="s">
        <v>156</v>
      </c>
      <c r="L262" s="45"/>
      <c r="M262" s="227" t="s">
        <v>19</v>
      </c>
      <c r="N262" s="228" t="s">
        <v>45</v>
      </c>
      <c r="O262" s="85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1" t="s">
        <v>233</v>
      </c>
      <c r="AT262" s="231" t="s">
        <v>140</v>
      </c>
      <c r="AU262" s="231" t="s">
        <v>85</v>
      </c>
      <c r="AY262" s="18" t="s">
        <v>139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8" t="s">
        <v>82</v>
      </c>
      <c r="BK262" s="232">
        <f>ROUND(I262*H262,2)</f>
        <v>0</v>
      </c>
      <c r="BL262" s="18" t="s">
        <v>233</v>
      </c>
      <c r="BM262" s="231" t="s">
        <v>525</v>
      </c>
    </row>
    <row r="263" s="2" customFormat="1">
      <c r="A263" s="39"/>
      <c r="B263" s="40"/>
      <c r="C263" s="41"/>
      <c r="D263" s="233" t="s">
        <v>146</v>
      </c>
      <c r="E263" s="41"/>
      <c r="F263" s="234" t="s">
        <v>526</v>
      </c>
      <c r="G263" s="41"/>
      <c r="H263" s="41"/>
      <c r="I263" s="137"/>
      <c r="J263" s="41"/>
      <c r="K263" s="41"/>
      <c r="L263" s="45"/>
      <c r="M263" s="235"/>
      <c r="N263" s="236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146</v>
      </c>
      <c r="AU263" s="18" t="s">
        <v>85</v>
      </c>
    </row>
    <row r="264" s="2" customFormat="1" ht="21.75" customHeight="1">
      <c r="A264" s="39"/>
      <c r="B264" s="40"/>
      <c r="C264" s="250" t="s">
        <v>448</v>
      </c>
      <c r="D264" s="250" t="s">
        <v>161</v>
      </c>
      <c r="E264" s="251" t="s">
        <v>528</v>
      </c>
      <c r="F264" s="252" t="s">
        <v>529</v>
      </c>
      <c r="G264" s="253" t="s">
        <v>155</v>
      </c>
      <c r="H264" s="254">
        <v>1</v>
      </c>
      <c r="I264" s="255"/>
      <c r="J264" s="256">
        <f>ROUND(I264*H264,2)</f>
        <v>0</v>
      </c>
      <c r="K264" s="252" t="s">
        <v>156</v>
      </c>
      <c r="L264" s="257"/>
      <c r="M264" s="258" t="s">
        <v>19</v>
      </c>
      <c r="N264" s="259" t="s">
        <v>45</v>
      </c>
      <c r="O264" s="85"/>
      <c r="P264" s="229">
        <f>O264*H264</f>
        <v>0</v>
      </c>
      <c r="Q264" s="229">
        <v>0.021999999999999999</v>
      </c>
      <c r="R264" s="229">
        <f>Q264*H264</f>
        <v>0.021999999999999999</v>
      </c>
      <c r="S264" s="229">
        <v>0</v>
      </c>
      <c r="T264" s="23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1" t="s">
        <v>284</v>
      </c>
      <c r="AT264" s="231" t="s">
        <v>161</v>
      </c>
      <c r="AU264" s="231" t="s">
        <v>85</v>
      </c>
      <c r="AY264" s="18" t="s">
        <v>139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8" t="s">
        <v>82</v>
      </c>
      <c r="BK264" s="232">
        <f>ROUND(I264*H264,2)</f>
        <v>0</v>
      </c>
      <c r="BL264" s="18" t="s">
        <v>284</v>
      </c>
      <c r="BM264" s="231" t="s">
        <v>530</v>
      </c>
    </row>
    <row r="265" s="2" customFormat="1">
      <c r="A265" s="39"/>
      <c r="B265" s="40"/>
      <c r="C265" s="41"/>
      <c r="D265" s="233" t="s">
        <v>146</v>
      </c>
      <c r="E265" s="41"/>
      <c r="F265" s="234" t="s">
        <v>531</v>
      </c>
      <c r="G265" s="41"/>
      <c r="H265" s="41"/>
      <c r="I265" s="137"/>
      <c r="J265" s="41"/>
      <c r="K265" s="41"/>
      <c r="L265" s="45"/>
      <c r="M265" s="235"/>
      <c r="N265" s="236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146</v>
      </c>
      <c r="AU265" s="18" t="s">
        <v>85</v>
      </c>
    </row>
    <row r="266" s="13" customFormat="1">
      <c r="A266" s="13"/>
      <c r="B266" s="237"/>
      <c r="C266" s="238"/>
      <c r="D266" s="233" t="s">
        <v>147</v>
      </c>
      <c r="E266" s="239" t="s">
        <v>19</v>
      </c>
      <c r="F266" s="240" t="s">
        <v>1264</v>
      </c>
      <c r="G266" s="238"/>
      <c r="H266" s="241">
        <v>1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147</v>
      </c>
      <c r="AU266" s="247" t="s">
        <v>85</v>
      </c>
      <c r="AV266" s="13" t="s">
        <v>85</v>
      </c>
      <c r="AW266" s="13" t="s">
        <v>34</v>
      </c>
      <c r="AX266" s="13" t="s">
        <v>82</v>
      </c>
      <c r="AY266" s="247" t="s">
        <v>139</v>
      </c>
    </row>
    <row r="267" s="2" customFormat="1" ht="16.5" customHeight="1">
      <c r="A267" s="39"/>
      <c r="B267" s="40"/>
      <c r="C267" s="220" t="s">
        <v>454</v>
      </c>
      <c r="D267" s="220" t="s">
        <v>140</v>
      </c>
      <c r="E267" s="221" t="s">
        <v>533</v>
      </c>
      <c r="F267" s="222" t="s">
        <v>534</v>
      </c>
      <c r="G267" s="223" t="s">
        <v>155</v>
      </c>
      <c r="H267" s="224">
        <v>1</v>
      </c>
      <c r="I267" s="225"/>
      <c r="J267" s="226">
        <f>ROUND(I267*H267,2)</f>
        <v>0</v>
      </c>
      <c r="K267" s="222" t="s">
        <v>19</v>
      </c>
      <c r="L267" s="45"/>
      <c r="M267" s="227" t="s">
        <v>19</v>
      </c>
      <c r="N267" s="228" t="s">
        <v>45</v>
      </c>
      <c r="O267" s="85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1" t="s">
        <v>233</v>
      </c>
      <c r="AT267" s="231" t="s">
        <v>140</v>
      </c>
      <c r="AU267" s="231" t="s">
        <v>85</v>
      </c>
      <c r="AY267" s="18" t="s">
        <v>139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8" t="s">
        <v>82</v>
      </c>
      <c r="BK267" s="232">
        <f>ROUND(I267*H267,2)</f>
        <v>0</v>
      </c>
      <c r="BL267" s="18" t="s">
        <v>233</v>
      </c>
      <c r="BM267" s="231" t="s">
        <v>535</v>
      </c>
    </row>
    <row r="268" s="2" customFormat="1">
      <c r="A268" s="39"/>
      <c r="B268" s="40"/>
      <c r="C268" s="41"/>
      <c r="D268" s="233" t="s">
        <v>146</v>
      </c>
      <c r="E268" s="41"/>
      <c r="F268" s="234" t="s">
        <v>534</v>
      </c>
      <c r="G268" s="41"/>
      <c r="H268" s="41"/>
      <c r="I268" s="137"/>
      <c r="J268" s="41"/>
      <c r="K268" s="41"/>
      <c r="L268" s="45"/>
      <c r="M268" s="235"/>
      <c r="N268" s="236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146</v>
      </c>
      <c r="AU268" s="18" t="s">
        <v>85</v>
      </c>
    </row>
    <row r="269" s="2" customFormat="1" ht="21.75" customHeight="1">
      <c r="A269" s="39"/>
      <c r="B269" s="40"/>
      <c r="C269" s="250" t="s">
        <v>459</v>
      </c>
      <c r="D269" s="250" t="s">
        <v>161</v>
      </c>
      <c r="E269" s="251" t="s">
        <v>537</v>
      </c>
      <c r="F269" s="252" t="s">
        <v>538</v>
      </c>
      <c r="G269" s="253" t="s">
        <v>155</v>
      </c>
      <c r="H269" s="254">
        <v>1</v>
      </c>
      <c r="I269" s="255"/>
      <c r="J269" s="256">
        <f>ROUND(I269*H269,2)</f>
        <v>0</v>
      </c>
      <c r="K269" s="252" t="s">
        <v>156</v>
      </c>
      <c r="L269" s="257"/>
      <c r="M269" s="258" t="s">
        <v>19</v>
      </c>
      <c r="N269" s="259" t="s">
        <v>45</v>
      </c>
      <c r="O269" s="85"/>
      <c r="P269" s="229">
        <f>O269*H269</f>
        <v>0</v>
      </c>
      <c r="Q269" s="229">
        <v>0.012999999999999999</v>
      </c>
      <c r="R269" s="229">
        <f>Q269*H269</f>
        <v>0.012999999999999999</v>
      </c>
      <c r="S269" s="229">
        <v>0</v>
      </c>
      <c r="T269" s="23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1" t="s">
        <v>284</v>
      </c>
      <c r="AT269" s="231" t="s">
        <v>161</v>
      </c>
      <c r="AU269" s="231" t="s">
        <v>85</v>
      </c>
      <c r="AY269" s="18" t="s">
        <v>139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8" t="s">
        <v>82</v>
      </c>
      <c r="BK269" s="232">
        <f>ROUND(I269*H269,2)</f>
        <v>0</v>
      </c>
      <c r="BL269" s="18" t="s">
        <v>284</v>
      </c>
      <c r="BM269" s="231" t="s">
        <v>539</v>
      </c>
    </row>
    <row r="270" s="2" customFormat="1">
      <c r="A270" s="39"/>
      <c r="B270" s="40"/>
      <c r="C270" s="41"/>
      <c r="D270" s="233" t="s">
        <v>146</v>
      </c>
      <c r="E270" s="41"/>
      <c r="F270" s="234" t="s">
        <v>540</v>
      </c>
      <c r="G270" s="41"/>
      <c r="H270" s="41"/>
      <c r="I270" s="137"/>
      <c r="J270" s="41"/>
      <c r="K270" s="41"/>
      <c r="L270" s="45"/>
      <c r="M270" s="235"/>
      <c r="N270" s="236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146</v>
      </c>
      <c r="AU270" s="18" t="s">
        <v>85</v>
      </c>
    </row>
    <row r="271" s="2" customFormat="1">
      <c r="A271" s="39"/>
      <c r="B271" s="40"/>
      <c r="C271" s="41"/>
      <c r="D271" s="233" t="s">
        <v>196</v>
      </c>
      <c r="E271" s="41"/>
      <c r="F271" s="260" t="s">
        <v>541</v>
      </c>
      <c r="G271" s="41"/>
      <c r="H271" s="41"/>
      <c r="I271" s="137"/>
      <c r="J271" s="41"/>
      <c r="K271" s="41"/>
      <c r="L271" s="45"/>
      <c r="M271" s="235"/>
      <c r="N271" s="236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196</v>
      </c>
      <c r="AU271" s="18" t="s">
        <v>85</v>
      </c>
    </row>
    <row r="272" s="13" customFormat="1">
      <c r="A272" s="13"/>
      <c r="B272" s="237"/>
      <c r="C272" s="238"/>
      <c r="D272" s="233" t="s">
        <v>147</v>
      </c>
      <c r="E272" s="239" t="s">
        <v>19</v>
      </c>
      <c r="F272" s="240" t="s">
        <v>1264</v>
      </c>
      <c r="G272" s="238"/>
      <c r="H272" s="241">
        <v>1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7" t="s">
        <v>147</v>
      </c>
      <c r="AU272" s="247" t="s">
        <v>85</v>
      </c>
      <c r="AV272" s="13" t="s">
        <v>85</v>
      </c>
      <c r="AW272" s="13" t="s">
        <v>34</v>
      </c>
      <c r="AX272" s="13" t="s">
        <v>82</v>
      </c>
      <c r="AY272" s="247" t="s">
        <v>139</v>
      </c>
    </row>
    <row r="273" s="2" customFormat="1" ht="21.75" customHeight="1">
      <c r="A273" s="39"/>
      <c r="B273" s="40"/>
      <c r="C273" s="220" t="s">
        <v>463</v>
      </c>
      <c r="D273" s="220" t="s">
        <v>140</v>
      </c>
      <c r="E273" s="221" t="s">
        <v>543</v>
      </c>
      <c r="F273" s="222" t="s">
        <v>544</v>
      </c>
      <c r="G273" s="223" t="s">
        <v>155</v>
      </c>
      <c r="H273" s="224">
        <v>1</v>
      </c>
      <c r="I273" s="225"/>
      <c r="J273" s="226">
        <f>ROUND(I273*H273,2)</f>
        <v>0</v>
      </c>
      <c r="K273" s="222" t="s">
        <v>156</v>
      </c>
      <c r="L273" s="45"/>
      <c r="M273" s="227" t="s">
        <v>19</v>
      </c>
      <c r="N273" s="228" t="s">
        <v>45</v>
      </c>
      <c r="O273" s="85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1" t="s">
        <v>233</v>
      </c>
      <c r="AT273" s="231" t="s">
        <v>140</v>
      </c>
      <c r="AU273" s="231" t="s">
        <v>85</v>
      </c>
      <c r="AY273" s="18" t="s">
        <v>139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8" t="s">
        <v>82</v>
      </c>
      <c r="BK273" s="232">
        <f>ROUND(I273*H273,2)</f>
        <v>0</v>
      </c>
      <c r="BL273" s="18" t="s">
        <v>233</v>
      </c>
      <c r="BM273" s="231" t="s">
        <v>545</v>
      </c>
    </row>
    <row r="274" s="2" customFormat="1">
      <c r="A274" s="39"/>
      <c r="B274" s="40"/>
      <c r="C274" s="41"/>
      <c r="D274" s="233" t="s">
        <v>146</v>
      </c>
      <c r="E274" s="41"/>
      <c r="F274" s="234" t="s">
        <v>546</v>
      </c>
      <c r="G274" s="41"/>
      <c r="H274" s="41"/>
      <c r="I274" s="137"/>
      <c r="J274" s="41"/>
      <c r="K274" s="41"/>
      <c r="L274" s="45"/>
      <c r="M274" s="235"/>
      <c r="N274" s="236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146</v>
      </c>
      <c r="AU274" s="18" t="s">
        <v>85</v>
      </c>
    </row>
    <row r="275" s="13" customFormat="1">
      <c r="A275" s="13"/>
      <c r="B275" s="237"/>
      <c r="C275" s="238"/>
      <c r="D275" s="233" t="s">
        <v>147</v>
      </c>
      <c r="E275" s="239" t="s">
        <v>19</v>
      </c>
      <c r="F275" s="240" t="s">
        <v>82</v>
      </c>
      <c r="G275" s="238"/>
      <c r="H275" s="241">
        <v>1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7" t="s">
        <v>147</v>
      </c>
      <c r="AU275" s="247" t="s">
        <v>85</v>
      </c>
      <c r="AV275" s="13" t="s">
        <v>85</v>
      </c>
      <c r="AW275" s="13" t="s">
        <v>34</v>
      </c>
      <c r="AX275" s="13" t="s">
        <v>82</v>
      </c>
      <c r="AY275" s="247" t="s">
        <v>139</v>
      </c>
    </row>
    <row r="276" s="2" customFormat="1" ht="21.75" customHeight="1">
      <c r="A276" s="39"/>
      <c r="B276" s="40"/>
      <c r="C276" s="220" t="s">
        <v>467</v>
      </c>
      <c r="D276" s="220" t="s">
        <v>140</v>
      </c>
      <c r="E276" s="221" t="s">
        <v>549</v>
      </c>
      <c r="F276" s="222" t="s">
        <v>550</v>
      </c>
      <c r="G276" s="223" t="s">
        <v>155</v>
      </c>
      <c r="H276" s="224">
        <v>1</v>
      </c>
      <c r="I276" s="225"/>
      <c r="J276" s="226">
        <f>ROUND(I276*H276,2)</f>
        <v>0</v>
      </c>
      <c r="K276" s="222" t="s">
        <v>19</v>
      </c>
      <c r="L276" s="45"/>
      <c r="M276" s="227" t="s">
        <v>19</v>
      </c>
      <c r="N276" s="228" t="s">
        <v>45</v>
      </c>
      <c r="O276" s="85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1" t="s">
        <v>233</v>
      </c>
      <c r="AT276" s="231" t="s">
        <v>140</v>
      </c>
      <c r="AU276" s="231" t="s">
        <v>85</v>
      </c>
      <c r="AY276" s="18" t="s">
        <v>139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8" t="s">
        <v>82</v>
      </c>
      <c r="BK276" s="232">
        <f>ROUND(I276*H276,2)</f>
        <v>0</v>
      </c>
      <c r="BL276" s="18" t="s">
        <v>233</v>
      </c>
      <c r="BM276" s="231" t="s">
        <v>551</v>
      </c>
    </row>
    <row r="277" s="2" customFormat="1">
      <c r="A277" s="39"/>
      <c r="B277" s="40"/>
      <c r="C277" s="41"/>
      <c r="D277" s="233" t="s">
        <v>146</v>
      </c>
      <c r="E277" s="41"/>
      <c r="F277" s="234" t="s">
        <v>552</v>
      </c>
      <c r="G277" s="41"/>
      <c r="H277" s="41"/>
      <c r="I277" s="137"/>
      <c r="J277" s="41"/>
      <c r="K277" s="41"/>
      <c r="L277" s="45"/>
      <c r="M277" s="235"/>
      <c r="N277" s="236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146</v>
      </c>
      <c r="AU277" s="18" t="s">
        <v>85</v>
      </c>
    </row>
    <row r="278" s="13" customFormat="1">
      <c r="A278" s="13"/>
      <c r="B278" s="237"/>
      <c r="C278" s="238"/>
      <c r="D278" s="233" t="s">
        <v>147</v>
      </c>
      <c r="E278" s="239" t="s">
        <v>19</v>
      </c>
      <c r="F278" s="240" t="s">
        <v>1261</v>
      </c>
      <c r="G278" s="238"/>
      <c r="H278" s="241">
        <v>1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7" t="s">
        <v>147</v>
      </c>
      <c r="AU278" s="247" t="s">
        <v>85</v>
      </c>
      <c r="AV278" s="13" t="s">
        <v>85</v>
      </c>
      <c r="AW278" s="13" t="s">
        <v>34</v>
      </c>
      <c r="AX278" s="13" t="s">
        <v>82</v>
      </c>
      <c r="AY278" s="247" t="s">
        <v>139</v>
      </c>
    </row>
    <row r="279" s="2" customFormat="1" ht="16.5" customHeight="1">
      <c r="A279" s="39"/>
      <c r="B279" s="40"/>
      <c r="C279" s="250" t="s">
        <v>472</v>
      </c>
      <c r="D279" s="250" t="s">
        <v>161</v>
      </c>
      <c r="E279" s="251" t="s">
        <v>554</v>
      </c>
      <c r="F279" s="252" t="s">
        <v>555</v>
      </c>
      <c r="G279" s="253" t="s">
        <v>556</v>
      </c>
      <c r="H279" s="254">
        <v>52</v>
      </c>
      <c r="I279" s="255"/>
      <c r="J279" s="256">
        <f>ROUND(I279*H279,2)</f>
        <v>0</v>
      </c>
      <c r="K279" s="252" t="s">
        <v>19</v>
      </c>
      <c r="L279" s="257"/>
      <c r="M279" s="258" t="s">
        <v>19</v>
      </c>
      <c r="N279" s="259" t="s">
        <v>45</v>
      </c>
      <c r="O279" s="85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1" t="s">
        <v>347</v>
      </c>
      <c r="AT279" s="231" t="s">
        <v>161</v>
      </c>
      <c r="AU279" s="231" t="s">
        <v>85</v>
      </c>
      <c r="AY279" s="18" t="s">
        <v>139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8" t="s">
        <v>82</v>
      </c>
      <c r="BK279" s="232">
        <f>ROUND(I279*H279,2)</f>
        <v>0</v>
      </c>
      <c r="BL279" s="18" t="s">
        <v>233</v>
      </c>
      <c r="BM279" s="231" t="s">
        <v>557</v>
      </c>
    </row>
    <row r="280" s="2" customFormat="1">
      <c r="A280" s="39"/>
      <c r="B280" s="40"/>
      <c r="C280" s="41"/>
      <c r="D280" s="233" t="s">
        <v>146</v>
      </c>
      <c r="E280" s="41"/>
      <c r="F280" s="234" t="s">
        <v>558</v>
      </c>
      <c r="G280" s="41"/>
      <c r="H280" s="41"/>
      <c r="I280" s="137"/>
      <c r="J280" s="41"/>
      <c r="K280" s="41"/>
      <c r="L280" s="45"/>
      <c r="M280" s="235"/>
      <c r="N280" s="236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146</v>
      </c>
      <c r="AU280" s="18" t="s">
        <v>85</v>
      </c>
    </row>
    <row r="281" s="13" customFormat="1">
      <c r="A281" s="13"/>
      <c r="B281" s="237"/>
      <c r="C281" s="238"/>
      <c r="D281" s="233" t="s">
        <v>147</v>
      </c>
      <c r="E281" s="239" t="s">
        <v>19</v>
      </c>
      <c r="F281" s="240" t="s">
        <v>559</v>
      </c>
      <c r="G281" s="238"/>
      <c r="H281" s="241">
        <v>48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7" t="s">
        <v>147</v>
      </c>
      <c r="AU281" s="247" t="s">
        <v>85</v>
      </c>
      <c r="AV281" s="13" t="s">
        <v>85</v>
      </c>
      <c r="AW281" s="13" t="s">
        <v>34</v>
      </c>
      <c r="AX281" s="13" t="s">
        <v>74</v>
      </c>
      <c r="AY281" s="247" t="s">
        <v>139</v>
      </c>
    </row>
    <row r="282" s="13" customFormat="1">
      <c r="A282" s="13"/>
      <c r="B282" s="237"/>
      <c r="C282" s="238"/>
      <c r="D282" s="233" t="s">
        <v>147</v>
      </c>
      <c r="E282" s="239" t="s">
        <v>19</v>
      </c>
      <c r="F282" s="240" t="s">
        <v>560</v>
      </c>
      <c r="G282" s="238"/>
      <c r="H282" s="241">
        <v>4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147</v>
      </c>
      <c r="AU282" s="247" t="s">
        <v>85</v>
      </c>
      <c r="AV282" s="13" t="s">
        <v>85</v>
      </c>
      <c r="AW282" s="13" t="s">
        <v>34</v>
      </c>
      <c r="AX282" s="13" t="s">
        <v>74</v>
      </c>
      <c r="AY282" s="247" t="s">
        <v>139</v>
      </c>
    </row>
    <row r="283" s="14" customFormat="1">
      <c r="A283" s="14"/>
      <c r="B283" s="261"/>
      <c r="C283" s="262"/>
      <c r="D283" s="233" t="s">
        <v>147</v>
      </c>
      <c r="E283" s="263" t="s">
        <v>19</v>
      </c>
      <c r="F283" s="264" t="s">
        <v>439</v>
      </c>
      <c r="G283" s="262"/>
      <c r="H283" s="265">
        <v>52</v>
      </c>
      <c r="I283" s="266"/>
      <c r="J283" s="262"/>
      <c r="K283" s="262"/>
      <c r="L283" s="267"/>
      <c r="M283" s="268"/>
      <c r="N283" s="269"/>
      <c r="O283" s="269"/>
      <c r="P283" s="269"/>
      <c r="Q283" s="269"/>
      <c r="R283" s="269"/>
      <c r="S283" s="269"/>
      <c r="T283" s="27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1" t="s">
        <v>147</v>
      </c>
      <c r="AU283" s="271" t="s">
        <v>85</v>
      </c>
      <c r="AV283" s="14" t="s">
        <v>167</v>
      </c>
      <c r="AW283" s="14" t="s">
        <v>34</v>
      </c>
      <c r="AX283" s="14" t="s">
        <v>82</v>
      </c>
      <c r="AY283" s="271" t="s">
        <v>139</v>
      </c>
    </row>
    <row r="284" s="2" customFormat="1" ht="16.5" customHeight="1">
      <c r="A284" s="39"/>
      <c r="B284" s="40"/>
      <c r="C284" s="220" t="s">
        <v>477</v>
      </c>
      <c r="D284" s="220" t="s">
        <v>140</v>
      </c>
      <c r="E284" s="221" t="s">
        <v>562</v>
      </c>
      <c r="F284" s="222" t="s">
        <v>563</v>
      </c>
      <c r="G284" s="223" t="s">
        <v>155</v>
      </c>
      <c r="H284" s="224">
        <v>2</v>
      </c>
      <c r="I284" s="225"/>
      <c r="J284" s="226">
        <f>ROUND(I284*H284,2)</f>
        <v>0</v>
      </c>
      <c r="K284" s="222" t="s">
        <v>19</v>
      </c>
      <c r="L284" s="45"/>
      <c r="M284" s="227" t="s">
        <v>19</v>
      </c>
      <c r="N284" s="228" t="s">
        <v>45</v>
      </c>
      <c r="O284" s="85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1" t="s">
        <v>233</v>
      </c>
      <c r="AT284" s="231" t="s">
        <v>140</v>
      </c>
      <c r="AU284" s="231" t="s">
        <v>85</v>
      </c>
      <c r="AY284" s="18" t="s">
        <v>139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8" t="s">
        <v>82</v>
      </c>
      <c r="BK284" s="232">
        <f>ROUND(I284*H284,2)</f>
        <v>0</v>
      </c>
      <c r="BL284" s="18" t="s">
        <v>233</v>
      </c>
      <c r="BM284" s="231" t="s">
        <v>564</v>
      </c>
    </row>
    <row r="285" s="2" customFormat="1">
      <c r="A285" s="39"/>
      <c r="B285" s="40"/>
      <c r="C285" s="41"/>
      <c r="D285" s="233" t="s">
        <v>146</v>
      </c>
      <c r="E285" s="41"/>
      <c r="F285" s="234" t="s">
        <v>565</v>
      </c>
      <c r="G285" s="41"/>
      <c r="H285" s="41"/>
      <c r="I285" s="137"/>
      <c r="J285" s="41"/>
      <c r="K285" s="41"/>
      <c r="L285" s="45"/>
      <c r="M285" s="235"/>
      <c r="N285" s="236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146</v>
      </c>
      <c r="AU285" s="18" t="s">
        <v>85</v>
      </c>
    </row>
    <row r="286" s="2" customFormat="1" ht="16.5" customHeight="1">
      <c r="A286" s="39"/>
      <c r="B286" s="40"/>
      <c r="C286" s="250" t="s">
        <v>481</v>
      </c>
      <c r="D286" s="250" t="s">
        <v>161</v>
      </c>
      <c r="E286" s="251" t="s">
        <v>567</v>
      </c>
      <c r="F286" s="252" t="s">
        <v>568</v>
      </c>
      <c r="G286" s="253" t="s">
        <v>155</v>
      </c>
      <c r="H286" s="254">
        <v>2</v>
      </c>
      <c r="I286" s="255"/>
      <c r="J286" s="256">
        <f>ROUND(I286*H286,2)</f>
        <v>0</v>
      </c>
      <c r="K286" s="252" t="s">
        <v>19</v>
      </c>
      <c r="L286" s="257"/>
      <c r="M286" s="258" t="s">
        <v>19</v>
      </c>
      <c r="N286" s="259" t="s">
        <v>45</v>
      </c>
      <c r="O286" s="85"/>
      <c r="P286" s="229">
        <f>O286*H286</f>
        <v>0</v>
      </c>
      <c r="Q286" s="229">
        <v>0.033000000000000002</v>
      </c>
      <c r="R286" s="229">
        <f>Q286*H286</f>
        <v>0.066000000000000003</v>
      </c>
      <c r="S286" s="229">
        <v>0</v>
      </c>
      <c r="T286" s="23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1" t="s">
        <v>284</v>
      </c>
      <c r="AT286" s="231" t="s">
        <v>161</v>
      </c>
      <c r="AU286" s="231" t="s">
        <v>85</v>
      </c>
      <c r="AY286" s="18" t="s">
        <v>139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82</v>
      </c>
      <c r="BK286" s="232">
        <f>ROUND(I286*H286,2)</f>
        <v>0</v>
      </c>
      <c r="BL286" s="18" t="s">
        <v>284</v>
      </c>
      <c r="BM286" s="231" t="s">
        <v>569</v>
      </c>
    </row>
    <row r="287" s="2" customFormat="1">
      <c r="A287" s="39"/>
      <c r="B287" s="40"/>
      <c r="C287" s="41"/>
      <c r="D287" s="233" t="s">
        <v>146</v>
      </c>
      <c r="E287" s="41"/>
      <c r="F287" s="234" t="s">
        <v>568</v>
      </c>
      <c r="G287" s="41"/>
      <c r="H287" s="41"/>
      <c r="I287" s="137"/>
      <c r="J287" s="41"/>
      <c r="K287" s="41"/>
      <c r="L287" s="45"/>
      <c r="M287" s="235"/>
      <c r="N287" s="236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146</v>
      </c>
      <c r="AU287" s="18" t="s">
        <v>85</v>
      </c>
    </row>
    <row r="288" s="2" customFormat="1">
      <c r="A288" s="39"/>
      <c r="B288" s="40"/>
      <c r="C288" s="41"/>
      <c r="D288" s="233" t="s">
        <v>196</v>
      </c>
      <c r="E288" s="41"/>
      <c r="F288" s="260" t="s">
        <v>570</v>
      </c>
      <c r="G288" s="41"/>
      <c r="H288" s="41"/>
      <c r="I288" s="137"/>
      <c r="J288" s="41"/>
      <c r="K288" s="41"/>
      <c r="L288" s="45"/>
      <c r="M288" s="235"/>
      <c r="N288" s="236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196</v>
      </c>
      <c r="AU288" s="18" t="s">
        <v>85</v>
      </c>
    </row>
    <row r="289" s="13" customFormat="1">
      <c r="A289" s="13"/>
      <c r="B289" s="237"/>
      <c r="C289" s="238"/>
      <c r="D289" s="233" t="s">
        <v>147</v>
      </c>
      <c r="E289" s="239" t="s">
        <v>19</v>
      </c>
      <c r="F289" s="240" t="s">
        <v>1266</v>
      </c>
      <c r="G289" s="238"/>
      <c r="H289" s="241">
        <v>2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7" t="s">
        <v>147</v>
      </c>
      <c r="AU289" s="247" t="s">
        <v>85</v>
      </c>
      <c r="AV289" s="13" t="s">
        <v>85</v>
      </c>
      <c r="AW289" s="13" t="s">
        <v>34</v>
      </c>
      <c r="AX289" s="13" t="s">
        <v>82</v>
      </c>
      <c r="AY289" s="247" t="s">
        <v>139</v>
      </c>
    </row>
    <row r="290" s="2" customFormat="1" ht="16.5" customHeight="1">
      <c r="A290" s="39"/>
      <c r="B290" s="40"/>
      <c r="C290" s="220" t="s">
        <v>485</v>
      </c>
      <c r="D290" s="220" t="s">
        <v>140</v>
      </c>
      <c r="E290" s="221" t="s">
        <v>573</v>
      </c>
      <c r="F290" s="222" t="s">
        <v>574</v>
      </c>
      <c r="G290" s="223" t="s">
        <v>155</v>
      </c>
      <c r="H290" s="224">
        <v>1</v>
      </c>
      <c r="I290" s="225"/>
      <c r="J290" s="226">
        <f>ROUND(I290*H290,2)</f>
        <v>0</v>
      </c>
      <c r="K290" s="222" t="s">
        <v>19</v>
      </c>
      <c r="L290" s="45"/>
      <c r="M290" s="227" t="s">
        <v>19</v>
      </c>
      <c r="N290" s="228" t="s">
        <v>45</v>
      </c>
      <c r="O290" s="85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1" t="s">
        <v>233</v>
      </c>
      <c r="AT290" s="231" t="s">
        <v>140</v>
      </c>
      <c r="AU290" s="231" t="s">
        <v>85</v>
      </c>
      <c r="AY290" s="18" t="s">
        <v>139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8" t="s">
        <v>82</v>
      </c>
      <c r="BK290" s="232">
        <f>ROUND(I290*H290,2)</f>
        <v>0</v>
      </c>
      <c r="BL290" s="18" t="s">
        <v>233</v>
      </c>
      <c r="BM290" s="231" t="s">
        <v>575</v>
      </c>
    </row>
    <row r="291" s="2" customFormat="1">
      <c r="A291" s="39"/>
      <c r="B291" s="40"/>
      <c r="C291" s="41"/>
      <c r="D291" s="233" t="s">
        <v>146</v>
      </c>
      <c r="E291" s="41"/>
      <c r="F291" s="234" t="s">
        <v>574</v>
      </c>
      <c r="G291" s="41"/>
      <c r="H291" s="41"/>
      <c r="I291" s="137"/>
      <c r="J291" s="41"/>
      <c r="K291" s="41"/>
      <c r="L291" s="45"/>
      <c r="M291" s="235"/>
      <c r="N291" s="236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146</v>
      </c>
      <c r="AU291" s="18" t="s">
        <v>85</v>
      </c>
    </row>
    <row r="292" s="2" customFormat="1" ht="21.75" customHeight="1">
      <c r="A292" s="39"/>
      <c r="B292" s="40"/>
      <c r="C292" s="250" t="s">
        <v>489</v>
      </c>
      <c r="D292" s="250" t="s">
        <v>161</v>
      </c>
      <c r="E292" s="251" t="s">
        <v>577</v>
      </c>
      <c r="F292" s="252" t="s">
        <v>578</v>
      </c>
      <c r="G292" s="253" t="s">
        <v>155</v>
      </c>
      <c r="H292" s="254">
        <v>1</v>
      </c>
      <c r="I292" s="255"/>
      <c r="J292" s="256">
        <f>ROUND(I292*H292,2)</f>
        <v>0</v>
      </c>
      <c r="K292" s="252" t="s">
        <v>19</v>
      </c>
      <c r="L292" s="257"/>
      <c r="M292" s="258" t="s">
        <v>19</v>
      </c>
      <c r="N292" s="259" t="s">
        <v>45</v>
      </c>
      <c r="O292" s="85"/>
      <c r="P292" s="229">
        <f>O292*H292</f>
        <v>0</v>
      </c>
      <c r="Q292" s="229">
        <v>0.033000000000000002</v>
      </c>
      <c r="R292" s="229">
        <f>Q292*H292</f>
        <v>0.033000000000000002</v>
      </c>
      <c r="S292" s="229">
        <v>0</v>
      </c>
      <c r="T292" s="23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1" t="s">
        <v>284</v>
      </c>
      <c r="AT292" s="231" t="s">
        <v>161</v>
      </c>
      <c r="AU292" s="231" t="s">
        <v>85</v>
      </c>
      <c r="AY292" s="18" t="s">
        <v>139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8" t="s">
        <v>82</v>
      </c>
      <c r="BK292" s="232">
        <f>ROUND(I292*H292,2)</f>
        <v>0</v>
      </c>
      <c r="BL292" s="18" t="s">
        <v>284</v>
      </c>
      <c r="BM292" s="231" t="s">
        <v>579</v>
      </c>
    </row>
    <row r="293" s="2" customFormat="1">
      <c r="A293" s="39"/>
      <c r="B293" s="40"/>
      <c r="C293" s="41"/>
      <c r="D293" s="233" t="s">
        <v>146</v>
      </c>
      <c r="E293" s="41"/>
      <c r="F293" s="234" t="s">
        <v>580</v>
      </c>
      <c r="G293" s="41"/>
      <c r="H293" s="41"/>
      <c r="I293" s="137"/>
      <c r="J293" s="41"/>
      <c r="K293" s="41"/>
      <c r="L293" s="45"/>
      <c r="M293" s="235"/>
      <c r="N293" s="236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146</v>
      </c>
      <c r="AU293" s="18" t="s">
        <v>85</v>
      </c>
    </row>
    <row r="294" s="13" customFormat="1">
      <c r="A294" s="13"/>
      <c r="B294" s="237"/>
      <c r="C294" s="238"/>
      <c r="D294" s="233" t="s">
        <v>147</v>
      </c>
      <c r="E294" s="239" t="s">
        <v>19</v>
      </c>
      <c r="F294" s="240" t="s">
        <v>1263</v>
      </c>
      <c r="G294" s="238"/>
      <c r="H294" s="241">
        <v>1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147</v>
      </c>
      <c r="AU294" s="247" t="s">
        <v>85</v>
      </c>
      <c r="AV294" s="13" t="s">
        <v>85</v>
      </c>
      <c r="AW294" s="13" t="s">
        <v>34</v>
      </c>
      <c r="AX294" s="13" t="s">
        <v>82</v>
      </c>
      <c r="AY294" s="247" t="s">
        <v>139</v>
      </c>
    </row>
    <row r="295" s="2" customFormat="1" ht="16.5" customHeight="1">
      <c r="A295" s="39"/>
      <c r="B295" s="40"/>
      <c r="C295" s="220" t="s">
        <v>493</v>
      </c>
      <c r="D295" s="220" t="s">
        <v>140</v>
      </c>
      <c r="E295" s="221" t="s">
        <v>583</v>
      </c>
      <c r="F295" s="222" t="s">
        <v>584</v>
      </c>
      <c r="G295" s="223" t="s">
        <v>155</v>
      </c>
      <c r="H295" s="224">
        <v>1</v>
      </c>
      <c r="I295" s="225"/>
      <c r="J295" s="226">
        <f>ROUND(I295*H295,2)</f>
        <v>0</v>
      </c>
      <c r="K295" s="222" t="s">
        <v>19</v>
      </c>
      <c r="L295" s="45"/>
      <c r="M295" s="227" t="s">
        <v>19</v>
      </c>
      <c r="N295" s="228" t="s">
        <v>45</v>
      </c>
      <c r="O295" s="85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1" t="s">
        <v>233</v>
      </c>
      <c r="AT295" s="231" t="s">
        <v>140</v>
      </c>
      <c r="AU295" s="231" t="s">
        <v>85</v>
      </c>
      <c r="AY295" s="18" t="s">
        <v>139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8" t="s">
        <v>82</v>
      </c>
      <c r="BK295" s="232">
        <f>ROUND(I295*H295,2)</f>
        <v>0</v>
      </c>
      <c r="BL295" s="18" t="s">
        <v>233</v>
      </c>
      <c r="BM295" s="231" t="s">
        <v>585</v>
      </c>
    </row>
    <row r="296" s="2" customFormat="1">
      <c r="A296" s="39"/>
      <c r="B296" s="40"/>
      <c r="C296" s="41"/>
      <c r="D296" s="233" t="s">
        <v>146</v>
      </c>
      <c r="E296" s="41"/>
      <c r="F296" s="234" t="s">
        <v>584</v>
      </c>
      <c r="G296" s="41"/>
      <c r="H296" s="41"/>
      <c r="I296" s="137"/>
      <c r="J296" s="41"/>
      <c r="K296" s="41"/>
      <c r="L296" s="45"/>
      <c r="M296" s="235"/>
      <c r="N296" s="236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146</v>
      </c>
      <c r="AU296" s="18" t="s">
        <v>85</v>
      </c>
    </row>
    <row r="297" s="2" customFormat="1" ht="21.75" customHeight="1">
      <c r="A297" s="39"/>
      <c r="B297" s="40"/>
      <c r="C297" s="250" t="s">
        <v>498</v>
      </c>
      <c r="D297" s="250" t="s">
        <v>161</v>
      </c>
      <c r="E297" s="251" t="s">
        <v>587</v>
      </c>
      <c r="F297" s="252" t="s">
        <v>588</v>
      </c>
      <c r="G297" s="253" t="s">
        <v>155</v>
      </c>
      <c r="H297" s="254">
        <v>1</v>
      </c>
      <c r="I297" s="255"/>
      <c r="J297" s="256">
        <f>ROUND(I297*H297,2)</f>
        <v>0</v>
      </c>
      <c r="K297" s="252" t="s">
        <v>19</v>
      </c>
      <c r="L297" s="257"/>
      <c r="M297" s="258" t="s">
        <v>19</v>
      </c>
      <c r="N297" s="259" t="s">
        <v>45</v>
      </c>
      <c r="O297" s="85"/>
      <c r="P297" s="229">
        <f>O297*H297</f>
        <v>0</v>
      </c>
      <c r="Q297" s="229">
        <v>0.033000000000000002</v>
      </c>
      <c r="R297" s="229">
        <f>Q297*H297</f>
        <v>0.033000000000000002</v>
      </c>
      <c r="S297" s="229">
        <v>0</v>
      </c>
      <c r="T297" s="23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1" t="s">
        <v>284</v>
      </c>
      <c r="AT297" s="231" t="s">
        <v>161</v>
      </c>
      <c r="AU297" s="231" t="s">
        <v>85</v>
      </c>
      <c r="AY297" s="18" t="s">
        <v>139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8" t="s">
        <v>82</v>
      </c>
      <c r="BK297" s="232">
        <f>ROUND(I297*H297,2)</f>
        <v>0</v>
      </c>
      <c r="BL297" s="18" t="s">
        <v>284</v>
      </c>
      <c r="BM297" s="231" t="s">
        <v>589</v>
      </c>
    </row>
    <row r="298" s="2" customFormat="1">
      <c r="A298" s="39"/>
      <c r="B298" s="40"/>
      <c r="C298" s="41"/>
      <c r="D298" s="233" t="s">
        <v>146</v>
      </c>
      <c r="E298" s="41"/>
      <c r="F298" s="234" t="s">
        <v>588</v>
      </c>
      <c r="G298" s="41"/>
      <c r="H298" s="41"/>
      <c r="I298" s="137"/>
      <c r="J298" s="41"/>
      <c r="K298" s="41"/>
      <c r="L298" s="45"/>
      <c r="M298" s="235"/>
      <c r="N298" s="236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146</v>
      </c>
      <c r="AU298" s="18" t="s">
        <v>85</v>
      </c>
    </row>
    <row r="299" s="13" customFormat="1">
      <c r="A299" s="13"/>
      <c r="B299" s="237"/>
      <c r="C299" s="238"/>
      <c r="D299" s="233" t="s">
        <v>147</v>
      </c>
      <c r="E299" s="239" t="s">
        <v>19</v>
      </c>
      <c r="F299" s="240" t="s">
        <v>1263</v>
      </c>
      <c r="G299" s="238"/>
      <c r="H299" s="241">
        <v>1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147</v>
      </c>
      <c r="AU299" s="247" t="s">
        <v>85</v>
      </c>
      <c r="AV299" s="13" t="s">
        <v>85</v>
      </c>
      <c r="AW299" s="13" t="s">
        <v>34</v>
      </c>
      <c r="AX299" s="13" t="s">
        <v>82</v>
      </c>
      <c r="AY299" s="247" t="s">
        <v>139</v>
      </c>
    </row>
    <row r="300" s="2" customFormat="1" ht="16.5" customHeight="1">
      <c r="A300" s="39"/>
      <c r="B300" s="40"/>
      <c r="C300" s="220" t="s">
        <v>233</v>
      </c>
      <c r="D300" s="220" t="s">
        <v>140</v>
      </c>
      <c r="E300" s="221" t="s">
        <v>602</v>
      </c>
      <c r="F300" s="222" t="s">
        <v>603</v>
      </c>
      <c r="G300" s="223" t="s">
        <v>593</v>
      </c>
      <c r="H300" s="224">
        <v>1</v>
      </c>
      <c r="I300" s="225"/>
      <c r="J300" s="226">
        <f>ROUND(I300*H300,2)</f>
        <v>0</v>
      </c>
      <c r="K300" s="222" t="s">
        <v>19</v>
      </c>
      <c r="L300" s="45"/>
      <c r="M300" s="227" t="s">
        <v>19</v>
      </c>
      <c r="N300" s="228" t="s">
        <v>45</v>
      </c>
      <c r="O300" s="85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1" t="s">
        <v>233</v>
      </c>
      <c r="AT300" s="231" t="s">
        <v>140</v>
      </c>
      <c r="AU300" s="231" t="s">
        <v>85</v>
      </c>
      <c r="AY300" s="18" t="s">
        <v>139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8" t="s">
        <v>82</v>
      </c>
      <c r="BK300" s="232">
        <f>ROUND(I300*H300,2)</f>
        <v>0</v>
      </c>
      <c r="BL300" s="18" t="s">
        <v>233</v>
      </c>
      <c r="BM300" s="231" t="s">
        <v>604</v>
      </c>
    </row>
    <row r="301" s="2" customFormat="1">
      <c r="A301" s="39"/>
      <c r="B301" s="40"/>
      <c r="C301" s="41"/>
      <c r="D301" s="233" t="s">
        <v>146</v>
      </c>
      <c r="E301" s="41"/>
      <c r="F301" s="234" t="s">
        <v>605</v>
      </c>
      <c r="G301" s="41"/>
      <c r="H301" s="41"/>
      <c r="I301" s="137"/>
      <c r="J301" s="41"/>
      <c r="K301" s="41"/>
      <c r="L301" s="45"/>
      <c r="M301" s="235"/>
      <c r="N301" s="236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146</v>
      </c>
      <c r="AU301" s="18" t="s">
        <v>85</v>
      </c>
    </row>
    <row r="302" s="2" customFormat="1" ht="21.75" customHeight="1">
      <c r="A302" s="39"/>
      <c r="B302" s="40"/>
      <c r="C302" s="250" t="s">
        <v>505</v>
      </c>
      <c r="D302" s="250" t="s">
        <v>161</v>
      </c>
      <c r="E302" s="251" t="s">
        <v>1078</v>
      </c>
      <c r="F302" s="252" t="s">
        <v>1079</v>
      </c>
      <c r="G302" s="253" t="s">
        <v>155</v>
      </c>
      <c r="H302" s="254">
        <v>1</v>
      </c>
      <c r="I302" s="255"/>
      <c r="J302" s="256">
        <f>ROUND(I302*H302,2)</f>
        <v>0</v>
      </c>
      <c r="K302" s="252" t="s">
        <v>19</v>
      </c>
      <c r="L302" s="257"/>
      <c r="M302" s="258" t="s">
        <v>19</v>
      </c>
      <c r="N302" s="259" t="s">
        <v>45</v>
      </c>
      <c r="O302" s="85"/>
      <c r="P302" s="229">
        <f>O302*H302</f>
        <v>0</v>
      </c>
      <c r="Q302" s="229">
        <v>0.033000000000000002</v>
      </c>
      <c r="R302" s="229">
        <f>Q302*H302</f>
        <v>0.033000000000000002</v>
      </c>
      <c r="S302" s="229">
        <v>0</v>
      </c>
      <c r="T302" s="230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1" t="s">
        <v>284</v>
      </c>
      <c r="AT302" s="231" t="s">
        <v>161</v>
      </c>
      <c r="AU302" s="231" t="s">
        <v>85</v>
      </c>
      <c r="AY302" s="18" t="s">
        <v>139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8" t="s">
        <v>82</v>
      </c>
      <c r="BK302" s="232">
        <f>ROUND(I302*H302,2)</f>
        <v>0</v>
      </c>
      <c r="BL302" s="18" t="s">
        <v>284</v>
      </c>
      <c r="BM302" s="231" t="s">
        <v>1080</v>
      </c>
    </row>
    <row r="303" s="2" customFormat="1">
      <c r="A303" s="39"/>
      <c r="B303" s="40"/>
      <c r="C303" s="41"/>
      <c r="D303" s="233" t="s">
        <v>146</v>
      </c>
      <c r="E303" s="41"/>
      <c r="F303" s="234" t="s">
        <v>1079</v>
      </c>
      <c r="G303" s="41"/>
      <c r="H303" s="41"/>
      <c r="I303" s="137"/>
      <c r="J303" s="41"/>
      <c r="K303" s="41"/>
      <c r="L303" s="45"/>
      <c r="M303" s="235"/>
      <c r="N303" s="236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146</v>
      </c>
      <c r="AU303" s="18" t="s">
        <v>85</v>
      </c>
    </row>
    <row r="304" s="13" customFormat="1">
      <c r="A304" s="13"/>
      <c r="B304" s="237"/>
      <c r="C304" s="238"/>
      <c r="D304" s="233" t="s">
        <v>147</v>
      </c>
      <c r="E304" s="239" t="s">
        <v>19</v>
      </c>
      <c r="F304" s="240" t="s">
        <v>1261</v>
      </c>
      <c r="G304" s="238"/>
      <c r="H304" s="241">
        <v>1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7" t="s">
        <v>147</v>
      </c>
      <c r="AU304" s="247" t="s">
        <v>85</v>
      </c>
      <c r="AV304" s="13" t="s">
        <v>85</v>
      </c>
      <c r="AW304" s="13" t="s">
        <v>34</v>
      </c>
      <c r="AX304" s="13" t="s">
        <v>82</v>
      </c>
      <c r="AY304" s="247" t="s">
        <v>139</v>
      </c>
    </row>
    <row r="305" s="2" customFormat="1" ht="16.5" customHeight="1">
      <c r="A305" s="39"/>
      <c r="B305" s="40"/>
      <c r="C305" s="220" t="s">
        <v>510</v>
      </c>
      <c r="D305" s="220" t="s">
        <v>140</v>
      </c>
      <c r="E305" s="221" t="s">
        <v>611</v>
      </c>
      <c r="F305" s="222" t="s">
        <v>612</v>
      </c>
      <c r="G305" s="223" t="s">
        <v>155</v>
      </c>
      <c r="H305" s="224">
        <v>1</v>
      </c>
      <c r="I305" s="225"/>
      <c r="J305" s="226">
        <f>ROUND(I305*H305,2)</f>
        <v>0</v>
      </c>
      <c r="K305" s="222" t="s">
        <v>156</v>
      </c>
      <c r="L305" s="45"/>
      <c r="M305" s="227" t="s">
        <v>19</v>
      </c>
      <c r="N305" s="228" t="s">
        <v>45</v>
      </c>
      <c r="O305" s="85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1" t="s">
        <v>233</v>
      </c>
      <c r="AT305" s="231" t="s">
        <v>140</v>
      </c>
      <c r="AU305" s="231" t="s">
        <v>85</v>
      </c>
      <c r="AY305" s="18" t="s">
        <v>139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8" t="s">
        <v>82</v>
      </c>
      <c r="BK305" s="232">
        <f>ROUND(I305*H305,2)</f>
        <v>0</v>
      </c>
      <c r="BL305" s="18" t="s">
        <v>233</v>
      </c>
      <c r="BM305" s="231" t="s">
        <v>613</v>
      </c>
    </row>
    <row r="306" s="2" customFormat="1">
      <c r="A306" s="39"/>
      <c r="B306" s="40"/>
      <c r="C306" s="41"/>
      <c r="D306" s="233" t="s">
        <v>146</v>
      </c>
      <c r="E306" s="41"/>
      <c r="F306" s="234" t="s">
        <v>614</v>
      </c>
      <c r="G306" s="41"/>
      <c r="H306" s="41"/>
      <c r="I306" s="137"/>
      <c r="J306" s="41"/>
      <c r="K306" s="41"/>
      <c r="L306" s="45"/>
      <c r="M306" s="235"/>
      <c r="N306" s="236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146</v>
      </c>
      <c r="AU306" s="18" t="s">
        <v>85</v>
      </c>
    </row>
    <row r="307" s="2" customFormat="1" ht="21.75" customHeight="1">
      <c r="A307" s="39"/>
      <c r="B307" s="40"/>
      <c r="C307" s="250" t="s">
        <v>516</v>
      </c>
      <c r="D307" s="250" t="s">
        <v>161</v>
      </c>
      <c r="E307" s="251" t="s">
        <v>616</v>
      </c>
      <c r="F307" s="252" t="s">
        <v>617</v>
      </c>
      <c r="G307" s="253" t="s">
        <v>155</v>
      </c>
      <c r="H307" s="254">
        <v>1</v>
      </c>
      <c r="I307" s="255"/>
      <c r="J307" s="256">
        <f>ROUND(I307*H307,2)</f>
        <v>0</v>
      </c>
      <c r="K307" s="252" t="s">
        <v>156</v>
      </c>
      <c r="L307" s="257"/>
      <c r="M307" s="258" t="s">
        <v>19</v>
      </c>
      <c r="N307" s="259" t="s">
        <v>45</v>
      </c>
      <c r="O307" s="85"/>
      <c r="P307" s="229">
        <f>O307*H307</f>
        <v>0</v>
      </c>
      <c r="Q307" s="229">
        <v>0.00055999999999999995</v>
      </c>
      <c r="R307" s="229">
        <f>Q307*H307</f>
        <v>0.00055999999999999995</v>
      </c>
      <c r="S307" s="229">
        <v>0</v>
      </c>
      <c r="T307" s="230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1" t="s">
        <v>347</v>
      </c>
      <c r="AT307" s="231" t="s">
        <v>161</v>
      </c>
      <c r="AU307" s="231" t="s">
        <v>85</v>
      </c>
      <c r="AY307" s="18" t="s">
        <v>139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8" t="s">
        <v>82</v>
      </c>
      <c r="BK307" s="232">
        <f>ROUND(I307*H307,2)</f>
        <v>0</v>
      </c>
      <c r="BL307" s="18" t="s">
        <v>233</v>
      </c>
      <c r="BM307" s="231" t="s">
        <v>618</v>
      </c>
    </row>
    <row r="308" s="2" customFormat="1">
      <c r="A308" s="39"/>
      <c r="B308" s="40"/>
      <c r="C308" s="41"/>
      <c r="D308" s="233" t="s">
        <v>146</v>
      </c>
      <c r="E308" s="41"/>
      <c r="F308" s="234" t="s">
        <v>617</v>
      </c>
      <c r="G308" s="41"/>
      <c r="H308" s="41"/>
      <c r="I308" s="137"/>
      <c r="J308" s="41"/>
      <c r="K308" s="41"/>
      <c r="L308" s="45"/>
      <c r="M308" s="235"/>
      <c r="N308" s="236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146</v>
      </c>
      <c r="AU308" s="18" t="s">
        <v>85</v>
      </c>
    </row>
    <row r="309" s="2" customFormat="1">
      <c r="A309" s="39"/>
      <c r="B309" s="40"/>
      <c r="C309" s="41"/>
      <c r="D309" s="233" t="s">
        <v>196</v>
      </c>
      <c r="E309" s="41"/>
      <c r="F309" s="260" t="s">
        <v>619</v>
      </c>
      <c r="G309" s="41"/>
      <c r="H309" s="41"/>
      <c r="I309" s="137"/>
      <c r="J309" s="41"/>
      <c r="K309" s="41"/>
      <c r="L309" s="45"/>
      <c r="M309" s="235"/>
      <c r="N309" s="236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196</v>
      </c>
      <c r="AU309" s="18" t="s">
        <v>85</v>
      </c>
    </row>
    <row r="310" s="13" customFormat="1">
      <c r="A310" s="13"/>
      <c r="B310" s="237"/>
      <c r="C310" s="238"/>
      <c r="D310" s="233" t="s">
        <v>147</v>
      </c>
      <c r="E310" s="239" t="s">
        <v>19</v>
      </c>
      <c r="F310" s="240" t="s">
        <v>1261</v>
      </c>
      <c r="G310" s="238"/>
      <c r="H310" s="241">
        <v>1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147</v>
      </c>
      <c r="AU310" s="247" t="s">
        <v>85</v>
      </c>
      <c r="AV310" s="13" t="s">
        <v>85</v>
      </c>
      <c r="AW310" s="13" t="s">
        <v>34</v>
      </c>
      <c r="AX310" s="13" t="s">
        <v>82</v>
      </c>
      <c r="AY310" s="247" t="s">
        <v>139</v>
      </c>
    </row>
    <row r="311" s="2" customFormat="1" ht="21.75" customHeight="1">
      <c r="A311" s="39"/>
      <c r="B311" s="40"/>
      <c r="C311" s="220" t="s">
        <v>522</v>
      </c>
      <c r="D311" s="220" t="s">
        <v>140</v>
      </c>
      <c r="E311" s="221" t="s">
        <v>621</v>
      </c>
      <c r="F311" s="222" t="s">
        <v>622</v>
      </c>
      <c r="G311" s="223" t="s">
        <v>155</v>
      </c>
      <c r="H311" s="224">
        <v>1</v>
      </c>
      <c r="I311" s="225"/>
      <c r="J311" s="226">
        <f>ROUND(I311*H311,2)</f>
        <v>0</v>
      </c>
      <c r="K311" s="222" t="s">
        <v>156</v>
      </c>
      <c r="L311" s="45"/>
      <c r="M311" s="227" t="s">
        <v>19</v>
      </c>
      <c r="N311" s="228" t="s">
        <v>45</v>
      </c>
      <c r="O311" s="85"/>
      <c r="P311" s="229">
        <f>O311*H311</f>
        <v>0</v>
      </c>
      <c r="Q311" s="229">
        <v>0</v>
      </c>
      <c r="R311" s="229">
        <f>Q311*H311</f>
        <v>0</v>
      </c>
      <c r="S311" s="229">
        <v>0</v>
      </c>
      <c r="T311" s="230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1" t="s">
        <v>233</v>
      </c>
      <c r="AT311" s="231" t="s">
        <v>140</v>
      </c>
      <c r="AU311" s="231" t="s">
        <v>85</v>
      </c>
      <c r="AY311" s="18" t="s">
        <v>139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8" t="s">
        <v>82</v>
      </c>
      <c r="BK311" s="232">
        <f>ROUND(I311*H311,2)</f>
        <v>0</v>
      </c>
      <c r="BL311" s="18" t="s">
        <v>233</v>
      </c>
      <c r="BM311" s="231" t="s">
        <v>623</v>
      </c>
    </row>
    <row r="312" s="2" customFormat="1">
      <c r="A312" s="39"/>
      <c r="B312" s="40"/>
      <c r="C312" s="41"/>
      <c r="D312" s="233" t="s">
        <v>146</v>
      </c>
      <c r="E312" s="41"/>
      <c r="F312" s="234" t="s">
        <v>624</v>
      </c>
      <c r="G312" s="41"/>
      <c r="H312" s="41"/>
      <c r="I312" s="137"/>
      <c r="J312" s="41"/>
      <c r="K312" s="41"/>
      <c r="L312" s="45"/>
      <c r="M312" s="235"/>
      <c r="N312" s="236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146</v>
      </c>
      <c r="AU312" s="18" t="s">
        <v>85</v>
      </c>
    </row>
    <row r="313" s="13" customFormat="1">
      <c r="A313" s="13"/>
      <c r="B313" s="237"/>
      <c r="C313" s="238"/>
      <c r="D313" s="233" t="s">
        <v>147</v>
      </c>
      <c r="E313" s="239" t="s">
        <v>19</v>
      </c>
      <c r="F313" s="240" t="s">
        <v>1261</v>
      </c>
      <c r="G313" s="238"/>
      <c r="H313" s="241">
        <v>1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147</v>
      </c>
      <c r="AU313" s="247" t="s">
        <v>85</v>
      </c>
      <c r="AV313" s="13" t="s">
        <v>85</v>
      </c>
      <c r="AW313" s="13" t="s">
        <v>34</v>
      </c>
      <c r="AX313" s="13" t="s">
        <v>82</v>
      </c>
      <c r="AY313" s="247" t="s">
        <v>139</v>
      </c>
    </row>
    <row r="314" s="2" customFormat="1" ht="21.75" customHeight="1">
      <c r="A314" s="39"/>
      <c r="B314" s="40"/>
      <c r="C314" s="220" t="s">
        <v>527</v>
      </c>
      <c r="D314" s="220" t="s">
        <v>140</v>
      </c>
      <c r="E314" s="221" t="s">
        <v>627</v>
      </c>
      <c r="F314" s="222" t="s">
        <v>628</v>
      </c>
      <c r="G314" s="223" t="s">
        <v>155</v>
      </c>
      <c r="H314" s="224">
        <v>1</v>
      </c>
      <c r="I314" s="225"/>
      <c r="J314" s="226">
        <f>ROUND(I314*H314,2)</f>
        <v>0</v>
      </c>
      <c r="K314" s="222" t="s">
        <v>156</v>
      </c>
      <c r="L314" s="45"/>
      <c r="M314" s="227" t="s">
        <v>19</v>
      </c>
      <c r="N314" s="228" t="s">
        <v>45</v>
      </c>
      <c r="O314" s="85"/>
      <c r="P314" s="229">
        <f>O314*H314</f>
        <v>0</v>
      </c>
      <c r="Q314" s="229">
        <v>0</v>
      </c>
      <c r="R314" s="229">
        <f>Q314*H314</f>
        <v>0</v>
      </c>
      <c r="S314" s="229">
        <v>0</v>
      </c>
      <c r="T314" s="230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1" t="s">
        <v>233</v>
      </c>
      <c r="AT314" s="231" t="s">
        <v>140</v>
      </c>
      <c r="AU314" s="231" t="s">
        <v>85</v>
      </c>
      <c r="AY314" s="18" t="s">
        <v>139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8" t="s">
        <v>82</v>
      </c>
      <c r="BK314" s="232">
        <f>ROUND(I314*H314,2)</f>
        <v>0</v>
      </c>
      <c r="BL314" s="18" t="s">
        <v>233</v>
      </c>
      <c r="BM314" s="231" t="s">
        <v>629</v>
      </c>
    </row>
    <row r="315" s="2" customFormat="1">
      <c r="A315" s="39"/>
      <c r="B315" s="40"/>
      <c r="C315" s="41"/>
      <c r="D315" s="233" t="s">
        <v>146</v>
      </c>
      <c r="E315" s="41"/>
      <c r="F315" s="234" t="s">
        <v>630</v>
      </c>
      <c r="G315" s="41"/>
      <c r="H315" s="41"/>
      <c r="I315" s="137"/>
      <c r="J315" s="41"/>
      <c r="K315" s="41"/>
      <c r="L315" s="45"/>
      <c r="M315" s="235"/>
      <c r="N315" s="236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146</v>
      </c>
      <c r="AU315" s="18" t="s">
        <v>85</v>
      </c>
    </row>
    <row r="316" s="13" customFormat="1">
      <c r="A316" s="13"/>
      <c r="B316" s="237"/>
      <c r="C316" s="238"/>
      <c r="D316" s="233" t="s">
        <v>147</v>
      </c>
      <c r="E316" s="239" t="s">
        <v>19</v>
      </c>
      <c r="F316" s="240" t="s">
        <v>1261</v>
      </c>
      <c r="G316" s="238"/>
      <c r="H316" s="241">
        <v>1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7" t="s">
        <v>147</v>
      </c>
      <c r="AU316" s="247" t="s">
        <v>85</v>
      </c>
      <c r="AV316" s="13" t="s">
        <v>85</v>
      </c>
      <c r="AW316" s="13" t="s">
        <v>34</v>
      </c>
      <c r="AX316" s="13" t="s">
        <v>82</v>
      </c>
      <c r="AY316" s="247" t="s">
        <v>139</v>
      </c>
    </row>
    <row r="317" s="2" customFormat="1" ht="16.5" customHeight="1">
      <c r="A317" s="39"/>
      <c r="B317" s="40"/>
      <c r="C317" s="220" t="s">
        <v>532</v>
      </c>
      <c r="D317" s="220" t="s">
        <v>140</v>
      </c>
      <c r="E317" s="221" t="s">
        <v>632</v>
      </c>
      <c r="F317" s="222" t="s">
        <v>633</v>
      </c>
      <c r="G317" s="223" t="s">
        <v>634</v>
      </c>
      <c r="H317" s="224">
        <v>1</v>
      </c>
      <c r="I317" s="225"/>
      <c r="J317" s="226">
        <f>ROUND(I317*H317,2)</f>
        <v>0</v>
      </c>
      <c r="K317" s="222" t="s">
        <v>19</v>
      </c>
      <c r="L317" s="45"/>
      <c r="M317" s="227" t="s">
        <v>19</v>
      </c>
      <c r="N317" s="228" t="s">
        <v>45</v>
      </c>
      <c r="O317" s="85"/>
      <c r="P317" s="229">
        <f>O317*H317</f>
        <v>0</v>
      </c>
      <c r="Q317" s="229">
        <v>0</v>
      </c>
      <c r="R317" s="229">
        <f>Q317*H317</f>
        <v>0</v>
      </c>
      <c r="S317" s="229">
        <v>0</v>
      </c>
      <c r="T317" s="230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1" t="s">
        <v>233</v>
      </c>
      <c r="AT317" s="231" t="s">
        <v>140</v>
      </c>
      <c r="AU317" s="231" t="s">
        <v>85</v>
      </c>
      <c r="AY317" s="18" t="s">
        <v>139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8" t="s">
        <v>82</v>
      </c>
      <c r="BK317" s="232">
        <f>ROUND(I317*H317,2)</f>
        <v>0</v>
      </c>
      <c r="BL317" s="18" t="s">
        <v>233</v>
      </c>
      <c r="BM317" s="231" t="s">
        <v>635</v>
      </c>
    </row>
    <row r="318" s="2" customFormat="1">
      <c r="A318" s="39"/>
      <c r="B318" s="40"/>
      <c r="C318" s="41"/>
      <c r="D318" s="233" t="s">
        <v>146</v>
      </c>
      <c r="E318" s="41"/>
      <c r="F318" s="234" t="s">
        <v>1105</v>
      </c>
      <c r="G318" s="41"/>
      <c r="H318" s="41"/>
      <c r="I318" s="137"/>
      <c r="J318" s="41"/>
      <c r="K318" s="41"/>
      <c r="L318" s="45"/>
      <c r="M318" s="235"/>
      <c r="N318" s="236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146</v>
      </c>
      <c r="AU318" s="18" t="s">
        <v>85</v>
      </c>
    </row>
    <row r="319" s="2" customFormat="1" ht="16.5" customHeight="1">
      <c r="A319" s="39"/>
      <c r="B319" s="40"/>
      <c r="C319" s="220" t="s">
        <v>536</v>
      </c>
      <c r="D319" s="220" t="s">
        <v>140</v>
      </c>
      <c r="E319" s="221" t="s">
        <v>638</v>
      </c>
      <c r="F319" s="222" t="s">
        <v>639</v>
      </c>
      <c r="G319" s="223" t="s">
        <v>634</v>
      </c>
      <c r="H319" s="224">
        <v>1</v>
      </c>
      <c r="I319" s="225"/>
      <c r="J319" s="226">
        <f>ROUND(I319*H319,2)</f>
        <v>0</v>
      </c>
      <c r="K319" s="222" t="s">
        <v>19</v>
      </c>
      <c r="L319" s="45"/>
      <c r="M319" s="227" t="s">
        <v>19</v>
      </c>
      <c r="N319" s="228" t="s">
        <v>45</v>
      </c>
      <c r="O319" s="85"/>
      <c r="P319" s="229">
        <f>O319*H319</f>
        <v>0</v>
      </c>
      <c r="Q319" s="229">
        <v>0</v>
      </c>
      <c r="R319" s="229">
        <f>Q319*H319</f>
        <v>0</v>
      </c>
      <c r="S319" s="229">
        <v>0</v>
      </c>
      <c r="T319" s="230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1" t="s">
        <v>233</v>
      </c>
      <c r="AT319" s="231" t="s">
        <v>140</v>
      </c>
      <c r="AU319" s="231" t="s">
        <v>85</v>
      </c>
      <c r="AY319" s="18" t="s">
        <v>139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8" t="s">
        <v>82</v>
      </c>
      <c r="BK319" s="232">
        <f>ROUND(I319*H319,2)</f>
        <v>0</v>
      </c>
      <c r="BL319" s="18" t="s">
        <v>233</v>
      </c>
      <c r="BM319" s="231" t="s">
        <v>640</v>
      </c>
    </row>
    <row r="320" s="2" customFormat="1">
      <c r="A320" s="39"/>
      <c r="B320" s="40"/>
      <c r="C320" s="41"/>
      <c r="D320" s="233" t="s">
        <v>146</v>
      </c>
      <c r="E320" s="41"/>
      <c r="F320" s="234" t="s">
        <v>641</v>
      </c>
      <c r="G320" s="41"/>
      <c r="H320" s="41"/>
      <c r="I320" s="137"/>
      <c r="J320" s="41"/>
      <c r="K320" s="41"/>
      <c r="L320" s="45"/>
      <c r="M320" s="235"/>
      <c r="N320" s="236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146</v>
      </c>
      <c r="AU320" s="18" t="s">
        <v>85</v>
      </c>
    </row>
    <row r="321" s="12" customFormat="1" ht="25.92" customHeight="1">
      <c r="A321" s="12"/>
      <c r="B321" s="206"/>
      <c r="C321" s="207"/>
      <c r="D321" s="208" t="s">
        <v>73</v>
      </c>
      <c r="E321" s="209" t="s">
        <v>82</v>
      </c>
      <c r="F321" s="209" t="s">
        <v>840</v>
      </c>
      <c r="G321" s="207"/>
      <c r="H321" s="207"/>
      <c r="I321" s="210"/>
      <c r="J321" s="211">
        <f>BK321</f>
        <v>0</v>
      </c>
      <c r="K321" s="207"/>
      <c r="L321" s="212"/>
      <c r="M321" s="213"/>
      <c r="N321" s="214"/>
      <c r="O321" s="214"/>
      <c r="P321" s="215">
        <f>P322+SUM(P323:P348)</f>
        <v>0</v>
      </c>
      <c r="Q321" s="214"/>
      <c r="R321" s="215">
        <f>R322+SUM(R323:R348)</f>
        <v>0.13090000000000002</v>
      </c>
      <c r="S321" s="214"/>
      <c r="T321" s="216">
        <f>T322+SUM(T323:T348)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7" t="s">
        <v>167</v>
      </c>
      <c r="AT321" s="218" t="s">
        <v>73</v>
      </c>
      <c r="AU321" s="218" t="s">
        <v>74</v>
      </c>
      <c r="AY321" s="217" t="s">
        <v>139</v>
      </c>
      <c r="BK321" s="219">
        <f>BK322+SUM(BK323:BK348)</f>
        <v>0</v>
      </c>
    </row>
    <row r="322" s="2" customFormat="1" ht="21.75" customHeight="1">
      <c r="A322" s="39"/>
      <c r="B322" s="40"/>
      <c r="C322" s="220" t="s">
        <v>542</v>
      </c>
      <c r="D322" s="220" t="s">
        <v>140</v>
      </c>
      <c r="E322" s="221" t="s">
        <v>842</v>
      </c>
      <c r="F322" s="222" t="s">
        <v>843</v>
      </c>
      <c r="G322" s="223" t="s">
        <v>155</v>
      </c>
      <c r="H322" s="224">
        <v>1</v>
      </c>
      <c r="I322" s="225"/>
      <c r="J322" s="226">
        <f>ROUND(I322*H322,2)</f>
        <v>0</v>
      </c>
      <c r="K322" s="222" t="s">
        <v>156</v>
      </c>
      <c r="L322" s="45"/>
      <c r="M322" s="227" t="s">
        <v>19</v>
      </c>
      <c r="N322" s="228" t="s">
        <v>45</v>
      </c>
      <c r="O322" s="85"/>
      <c r="P322" s="229">
        <f>O322*H322</f>
        <v>0</v>
      </c>
      <c r="Q322" s="229">
        <v>0.00064999999999999997</v>
      </c>
      <c r="R322" s="229">
        <f>Q322*H322</f>
        <v>0.00064999999999999997</v>
      </c>
      <c r="S322" s="229">
        <v>0</v>
      </c>
      <c r="T322" s="230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1" t="s">
        <v>844</v>
      </c>
      <c r="AT322" s="231" t="s">
        <v>140</v>
      </c>
      <c r="AU322" s="231" t="s">
        <v>82</v>
      </c>
      <c r="AY322" s="18" t="s">
        <v>139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8" t="s">
        <v>82</v>
      </c>
      <c r="BK322" s="232">
        <f>ROUND(I322*H322,2)</f>
        <v>0</v>
      </c>
      <c r="BL322" s="18" t="s">
        <v>844</v>
      </c>
      <c r="BM322" s="231" t="s">
        <v>845</v>
      </c>
    </row>
    <row r="323" s="2" customFormat="1">
      <c r="A323" s="39"/>
      <c r="B323" s="40"/>
      <c r="C323" s="41"/>
      <c r="D323" s="233" t="s">
        <v>146</v>
      </c>
      <c r="E323" s="41"/>
      <c r="F323" s="234" t="s">
        <v>846</v>
      </c>
      <c r="G323" s="41"/>
      <c r="H323" s="41"/>
      <c r="I323" s="137"/>
      <c r="J323" s="41"/>
      <c r="K323" s="41"/>
      <c r="L323" s="45"/>
      <c r="M323" s="235"/>
      <c r="N323" s="236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146</v>
      </c>
      <c r="AU323" s="18" t="s">
        <v>82</v>
      </c>
    </row>
    <row r="324" s="2" customFormat="1">
      <c r="A324" s="39"/>
      <c r="B324" s="40"/>
      <c r="C324" s="41"/>
      <c r="D324" s="233" t="s">
        <v>183</v>
      </c>
      <c r="E324" s="41"/>
      <c r="F324" s="260" t="s">
        <v>847</v>
      </c>
      <c r="G324" s="41"/>
      <c r="H324" s="41"/>
      <c r="I324" s="137"/>
      <c r="J324" s="41"/>
      <c r="K324" s="41"/>
      <c r="L324" s="45"/>
      <c r="M324" s="235"/>
      <c r="N324" s="236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183</v>
      </c>
      <c r="AU324" s="18" t="s">
        <v>82</v>
      </c>
    </row>
    <row r="325" s="13" customFormat="1">
      <c r="A325" s="13"/>
      <c r="B325" s="237"/>
      <c r="C325" s="238"/>
      <c r="D325" s="233" t="s">
        <v>147</v>
      </c>
      <c r="E325" s="239" t="s">
        <v>19</v>
      </c>
      <c r="F325" s="240" t="s">
        <v>1264</v>
      </c>
      <c r="G325" s="238"/>
      <c r="H325" s="241">
        <v>1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7" t="s">
        <v>147</v>
      </c>
      <c r="AU325" s="247" t="s">
        <v>82</v>
      </c>
      <c r="AV325" s="13" t="s">
        <v>85</v>
      </c>
      <c r="AW325" s="13" t="s">
        <v>34</v>
      </c>
      <c r="AX325" s="13" t="s">
        <v>82</v>
      </c>
      <c r="AY325" s="247" t="s">
        <v>139</v>
      </c>
    </row>
    <row r="326" s="2" customFormat="1" ht="21.75" customHeight="1">
      <c r="A326" s="39"/>
      <c r="B326" s="40"/>
      <c r="C326" s="220" t="s">
        <v>548</v>
      </c>
      <c r="D326" s="220" t="s">
        <v>140</v>
      </c>
      <c r="E326" s="221" t="s">
        <v>850</v>
      </c>
      <c r="F326" s="222" t="s">
        <v>851</v>
      </c>
      <c r="G326" s="223" t="s">
        <v>155</v>
      </c>
      <c r="H326" s="224">
        <v>1</v>
      </c>
      <c r="I326" s="225"/>
      <c r="J326" s="226">
        <f>ROUND(I326*H326,2)</f>
        <v>0</v>
      </c>
      <c r="K326" s="222" t="s">
        <v>156</v>
      </c>
      <c r="L326" s="45"/>
      <c r="M326" s="227" t="s">
        <v>19</v>
      </c>
      <c r="N326" s="228" t="s">
        <v>45</v>
      </c>
      <c r="O326" s="85"/>
      <c r="P326" s="229">
        <f>O326*H326</f>
        <v>0</v>
      </c>
      <c r="Q326" s="229">
        <v>0</v>
      </c>
      <c r="R326" s="229">
        <f>Q326*H326</f>
        <v>0</v>
      </c>
      <c r="S326" s="229">
        <v>0</v>
      </c>
      <c r="T326" s="230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1" t="s">
        <v>844</v>
      </c>
      <c r="AT326" s="231" t="s">
        <v>140</v>
      </c>
      <c r="AU326" s="231" t="s">
        <v>82</v>
      </c>
      <c r="AY326" s="18" t="s">
        <v>139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8" t="s">
        <v>82</v>
      </c>
      <c r="BK326" s="232">
        <f>ROUND(I326*H326,2)</f>
        <v>0</v>
      </c>
      <c r="BL326" s="18" t="s">
        <v>844</v>
      </c>
      <c r="BM326" s="231" t="s">
        <v>852</v>
      </c>
    </row>
    <row r="327" s="2" customFormat="1">
      <c r="A327" s="39"/>
      <c r="B327" s="40"/>
      <c r="C327" s="41"/>
      <c r="D327" s="233" t="s">
        <v>146</v>
      </c>
      <c r="E327" s="41"/>
      <c r="F327" s="234" t="s">
        <v>853</v>
      </c>
      <c r="G327" s="41"/>
      <c r="H327" s="41"/>
      <c r="I327" s="137"/>
      <c r="J327" s="41"/>
      <c r="K327" s="41"/>
      <c r="L327" s="45"/>
      <c r="M327" s="235"/>
      <c r="N327" s="236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146</v>
      </c>
      <c r="AU327" s="18" t="s">
        <v>82</v>
      </c>
    </row>
    <row r="328" s="2" customFormat="1">
      <c r="A328" s="39"/>
      <c r="B328" s="40"/>
      <c r="C328" s="41"/>
      <c r="D328" s="233" t="s">
        <v>183</v>
      </c>
      <c r="E328" s="41"/>
      <c r="F328" s="260" t="s">
        <v>847</v>
      </c>
      <c r="G328" s="41"/>
      <c r="H328" s="41"/>
      <c r="I328" s="137"/>
      <c r="J328" s="41"/>
      <c r="K328" s="41"/>
      <c r="L328" s="45"/>
      <c r="M328" s="235"/>
      <c r="N328" s="236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183</v>
      </c>
      <c r="AU328" s="18" t="s">
        <v>82</v>
      </c>
    </row>
    <row r="329" s="13" customFormat="1">
      <c r="A329" s="13"/>
      <c r="B329" s="237"/>
      <c r="C329" s="238"/>
      <c r="D329" s="233" t="s">
        <v>147</v>
      </c>
      <c r="E329" s="239" t="s">
        <v>19</v>
      </c>
      <c r="F329" s="240" t="s">
        <v>1264</v>
      </c>
      <c r="G329" s="238"/>
      <c r="H329" s="241">
        <v>1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147</v>
      </c>
      <c r="AU329" s="247" t="s">
        <v>82</v>
      </c>
      <c r="AV329" s="13" t="s">
        <v>85</v>
      </c>
      <c r="AW329" s="13" t="s">
        <v>34</v>
      </c>
      <c r="AX329" s="13" t="s">
        <v>82</v>
      </c>
      <c r="AY329" s="247" t="s">
        <v>139</v>
      </c>
    </row>
    <row r="330" s="2" customFormat="1" ht="21.75" customHeight="1">
      <c r="A330" s="39"/>
      <c r="B330" s="40"/>
      <c r="C330" s="250" t="s">
        <v>553</v>
      </c>
      <c r="D330" s="250" t="s">
        <v>161</v>
      </c>
      <c r="E330" s="251" t="s">
        <v>854</v>
      </c>
      <c r="F330" s="252" t="s">
        <v>855</v>
      </c>
      <c r="G330" s="253" t="s">
        <v>155</v>
      </c>
      <c r="H330" s="254">
        <v>7</v>
      </c>
      <c r="I330" s="255"/>
      <c r="J330" s="256">
        <f>ROUND(I330*H330,2)</f>
        <v>0</v>
      </c>
      <c r="K330" s="252" t="s">
        <v>156</v>
      </c>
      <c r="L330" s="257"/>
      <c r="M330" s="258" t="s">
        <v>19</v>
      </c>
      <c r="N330" s="259" t="s">
        <v>45</v>
      </c>
      <c r="O330" s="85"/>
      <c r="P330" s="229">
        <f>O330*H330</f>
        <v>0</v>
      </c>
      <c r="Q330" s="229">
        <v>0</v>
      </c>
      <c r="R330" s="229">
        <f>Q330*H330</f>
        <v>0</v>
      </c>
      <c r="S330" s="229">
        <v>0</v>
      </c>
      <c r="T330" s="230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1" t="s">
        <v>844</v>
      </c>
      <c r="AT330" s="231" t="s">
        <v>161</v>
      </c>
      <c r="AU330" s="231" t="s">
        <v>82</v>
      </c>
      <c r="AY330" s="18" t="s">
        <v>139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8" t="s">
        <v>82</v>
      </c>
      <c r="BK330" s="232">
        <f>ROUND(I330*H330,2)</f>
        <v>0</v>
      </c>
      <c r="BL330" s="18" t="s">
        <v>844</v>
      </c>
      <c r="BM330" s="231" t="s">
        <v>856</v>
      </c>
    </row>
    <row r="331" s="2" customFormat="1">
      <c r="A331" s="39"/>
      <c r="B331" s="40"/>
      <c r="C331" s="41"/>
      <c r="D331" s="233" t="s">
        <v>146</v>
      </c>
      <c r="E331" s="41"/>
      <c r="F331" s="234" t="s">
        <v>855</v>
      </c>
      <c r="G331" s="41"/>
      <c r="H331" s="41"/>
      <c r="I331" s="137"/>
      <c r="J331" s="41"/>
      <c r="K331" s="41"/>
      <c r="L331" s="45"/>
      <c r="M331" s="235"/>
      <c r="N331" s="236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146</v>
      </c>
      <c r="AU331" s="18" t="s">
        <v>82</v>
      </c>
    </row>
    <row r="332" s="13" customFormat="1">
      <c r="A332" s="13"/>
      <c r="B332" s="237"/>
      <c r="C332" s="238"/>
      <c r="D332" s="233" t="s">
        <v>147</v>
      </c>
      <c r="E332" s="239" t="s">
        <v>19</v>
      </c>
      <c r="F332" s="240" t="s">
        <v>1281</v>
      </c>
      <c r="G332" s="238"/>
      <c r="H332" s="241">
        <v>7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7" t="s">
        <v>147</v>
      </c>
      <c r="AU332" s="247" t="s">
        <v>82</v>
      </c>
      <c r="AV332" s="13" t="s">
        <v>85</v>
      </c>
      <c r="AW332" s="13" t="s">
        <v>34</v>
      </c>
      <c r="AX332" s="13" t="s">
        <v>82</v>
      </c>
      <c r="AY332" s="247" t="s">
        <v>139</v>
      </c>
    </row>
    <row r="333" s="2" customFormat="1" ht="21.75" customHeight="1">
      <c r="A333" s="39"/>
      <c r="B333" s="40"/>
      <c r="C333" s="220" t="s">
        <v>561</v>
      </c>
      <c r="D333" s="220" t="s">
        <v>140</v>
      </c>
      <c r="E333" s="221" t="s">
        <v>859</v>
      </c>
      <c r="F333" s="222" t="s">
        <v>860</v>
      </c>
      <c r="G333" s="223" t="s">
        <v>180</v>
      </c>
      <c r="H333" s="224">
        <v>35</v>
      </c>
      <c r="I333" s="225"/>
      <c r="J333" s="226">
        <f>ROUND(I333*H333,2)</f>
        <v>0</v>
      </c>
      <c r="K333" s="222" t="s">
        <v>156</v>
      </c>
      <c r="L333" s="45"/>
      <c r="M333" s="227" t="s">
        <v>19</v>
      </c>
      <c r="N333" s="228" t="s">
        <v>45</v>
      </c>
      <c r="O333" s="85"/>
      <c r="P333" s="229">
        <f>O333*H333</f>
        <v>0</v>
      </c>
      <c r="Q333" s="229">
        <v>0.00014999999999999999</v>
      </c>
      <c r="R333" s="229">
        <f>Q333*H333</f>
        <v>0.0052499999999999995</v>
      </c>
      <c r="S333" s="229">
        <v>0</v>
      </c>
      <c r="T333" s="230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1" t="s">
        <v>144</v>
      </c>
      <c r="AT333" s="231" t="s">
        <v>140</v>
      </c>
      <c r="AU333" s="231" t="s">
        <v>82</v>
      </c>
      <c r="AY333" s="18" t="s">
        <v>139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8" t="s">
        <v>82</v>
      </c>
      <c r="BK333" s="232">
        <f>ROUND(I333*H333,2)</f>
        <v>0</v>
      </c>
      <c r="BL333" s="18" t="s">
        <v>144</v>
      </c>
      <c r="BM333" s="231" t="s">
        <v>861</v>
      </c>
    </row>
    <row r="334" s="2" customFormat="1">
      <c r="A334" s="39"/>
      <c r="B334" s="40"/>
      <c r="C334" s="41"/>
      <c r="D334" s="233" t="s">
        <v>146</v>
      </c>
      <c r="E334" s="41"/>
      <c r="F334" s="234" t="s">
        <v>862</v>
      </c>
      <c r="G334" s="41"/>
      <c r="H334" s="41"/>
      <c r="I334" s="137"/>
      <c r="J334" s="41"/>
      <c r="K334" s="41"/>
      <c r="L334" s="45"/>
      <c r="M334" s="235"/>
      <c r="N334" s="236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146</v>
      </c>
      <c r="AU334" s="18" t="s">
        <v>82</v>
      </c>
    </row>
    <row r="335" s="2" customFormat="1">
      <c r="A335" s="39"/>
      <c r="B335" s="40"/>
      <c r="C335" s="41"/>
      <c r="D335" s="233" t="s">
        <v>183</v>
      </c>
      <c r="E335" s="41"/>
      <c r="F335" s="260" t="s">
        <v>847</v>
      </c>
      <c r="G335" s="41"/>
      <c r="H335" s="41"/>
      <c r="I335" s="137"/>
      <c r="J335" s="41"/>
      <c r="K335" s="41"/>
      <c r="L335" s="45"/>
      <c r="M335" s="235"/>
      <c r="N335" s="236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183</v>
      </c>
      <c r="AU335" s="18" t="s">
        <v>82</v>
      </c>
    </row>
    <row r="336" s="13" customFormat="1">
      <c r="A336" s="13"/>
      <c r="B336" s="237"/>
      <c r="C336" s="238"/>
      <c r="D336" s="233" t="s">
        <v>147</v>
      </c>
      <c r="E336" s="239" t="s">
        <v>19</v>
      </c>
      <c r="F336" s="240" t="s">
        <v>1282</v>
      </c>
      <c r="G336" s="238"/>
      <c r="H336" s="241">
        <v>35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7" t="s">
        <v>147</v>
      </c>
      <c r="AU336" s="247" t="s">
        <v>82</v>
      </c>
      <c r="AV336" s="13" t="s">
        <v>85</v>
      </c>
      <c r="AW336" s="13" t="s">
        <v>34</v>
      </c>
      <c r="AX336" s="13" t="s">
        <v>82</v>
      </c>
      <c r="AY336" s="247" t="s">
        <v>139</v>
      </c>
    </row>
    <row r="337" s="2" customFormat="1" ht="21.75" customHeight="1">
      <c r="A337" s="39"/>
      <c r="B337" s="40"/>
      <c r="C337" s="220" t="s">
        <v>566</v>
      </c>
      <c r="D337" s="220" t="s">
        <v>140</v>
      </c>
      <c r="E337" s="221" t="s">
        <v>865</v>
      </c>
      <c r="F337" s="222" t="s">
        <v>866</v>
      </c>
      <c r="G337" s="223" t="s">
        <v>180</v>
      </c>
      <c r="H337" s="224">
        <v>35</v>
      </c>
      <c r="I337" s="225"/>
      <c r="J337" s="226">
        <f>ROUND(I337*H337,2)</f>
        <v>0</v>
      </c>
      <c r="K337" s="222" t="s">
        <v>156</v>
      </c>
      <c r="L337" s="45"/>
      <c r="M337" s="227" t="s">
        <v>19</v>
      </c>
      <c r="N337" s="228" t="s">
        <v>45</v>
      </c>
      <c r="O337" s="85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1" t="s">
        <v>844</v>
      </c>
      <c r="AT337" s="231" t="s">
        <v>140</v>
      </c>
      <c r="AU337" s="231" t="s">
        <v>82</v>
      </c>
      <c r="AY337" s="18" t="s">
        <v>139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8" t="s">
        <v>82</v>
      </c>
      <c r="BK337" s="232">
        <f>ROUND(I337*H337,2)</f>
        <v>0</v>
      </c>
      <c r="BL337" s="18" t="s">
        <v>844</v>
      </c>
      <c r="BM337" s="231" t="s">
        <v>867</v>
      </c>
    </row>
    <row r="338" s="2" customFormat="1">
      <c r="A338" s="39"/>
      <c r="B338" s="40"/>
      <c r="C338" s="41"/>
      <c r="D338" s="233" t="s">
        <v>146</v>
      </c>
      <c r="E338" s="41"/>
      <c r="F338" s="234" t="s">
        <v>868</v>
      </c>
      <c r="G338" s="41"/>
      <c r="H338" s="41"/>
      <c r="I338" s="137"/>
      <c r="J338" s="41"/>
      <c r="K338" s="41"/>
      <c r="L338" s="45"/>
      <c r="M338" s="235"/>
      <c r="N338" s="236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146</v>
      </c>
      <c r="AU338" s="18" t="s">
        <v>82</v>
      </c>
    </row>
    <row r="339" s="2" customFormat="1">
      <c r="A339" s="39"/>
      <c r="B339" s="40"/>
      <c r="C339" s="41"/>
      <c r="D339" s="233" t="s">
        <v>183</v>
      </c>
      <c r="E339" s="41"/>
      <c r="F339" s="260" t="s">
        <v>847</v>
      </c>
      <c r="G339" s="41"/>
      <c r="H339" s="41"/>
      <c r="I339" s="137"/>
      <c r="J339" s="41"/>
      <c r="K339" s="41"/>
      <c r="L339" s="45"/>
      <c r="M339" s="235"/>
      <c r="N339" s="236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183</v>
      </c>
      <c r="AU339" s="18" t="s">
        <v>82</v>
      </c>
    </row>
    <row r="340" s="13" customFormat="1">
      <c r="A340" s="13"/>
      <c r="B340" s="237"/>
      <c r="C340" s="238"/>
      <c r="D340" s="233" t="s">
        <v>147</v>
      </c>
      <c r="E340" s="239" t="s">
        <v>19</v>
      </c>
      <c r="F340" s="240" t="s">
        <v>1282</v>
      </c>
      <c r="G340" s="238"/>
      <c r="H340" s="241">
        <v>35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7" t="s">
        <v>147</v>
      </c>
      <c r="AU340" s="247" t="s">
        <v>82</v>
      </c>
      <c r="AV340" s="13" t="s">
        <v>85</v>
      </c>
      <c r="AW340" s="13" t="s">
        <v>34</v>
      </c>
      <c r="AX340" s="13" t="s">
        <v>82</v>
      </c>
      <c r="AY340" s="247" t="s">
        <v>139</v>
      </c>
    </row>
    <row r="341" s="2" customFormat="1" ht="21.75" customHeight="1">
      <c r="A341" s="39"/>
      <c r="B341" s="40"/>
      <c r="C341" s="250" t="s">
        <v>572</v>
      </c>
      <c r="D341" s="250" t="s">
        <v>161</v>
      </c>
      <c r="E341" s="251" t="s">
        <v>870</v>
      </c>
      <c r="F341" s="252" t="s">
        <v>871</v>
      </c>
      <c r="G341" s="253" t="s">
        <v>155</v>
      </c>
      <c r="H341" s="254">
        <v>10</v>
      </c>
      <c r="I341" s="255"/>
      <c r="J341" s="256">
        <f>ROUND(I341*H341,2)</f>
        <v>0</v>
      </c>
      <c r="K341" s="252" t="s">
        <v>156</v>
      </c>
      <c r="L341" s="257"/>
      <c r="M341" s="258" t="s">
        <v>19</v>
      </c>
      <c r="N341" s="259" t="s">
        <v>45</v>
      </c>
      <c r="O341" s="85"/>
      <c r="P341" s="229">
        <f>O341*H341</f>
        <v>0</v>
      </c>
      <c r="Q341" s="229">
        <v>0.012500000000000001</v>
      </c>
      <c r="R341" s="229">
        <f>Q341*H341</f>
        <v>0.125</v>
      </c>
      <c r="S341" s="229">
        <v>0</v>
      </c>
      <c r="T341" s="230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1" t="s">
        <v>844</v>
      </c>
      <c r="AT341" s="231" t="s">
        <v>161</v>
      </c>
      <c r="AU341" s="231" t="s">
        <v>82</v>
      </c>
      <c r="AY341" s="18" t="s">
        <v>139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8" t="s">
        <v>82</v>
      </c>
      <c r="BK341" s="232">
        <f>ROUND(I341*H341,2)</f>
        <v>0</v>
      </c>
      <c r="BL341" s="18" t="s">
        <v>844</v>
      </c>
      <c r="BM341" s="231" t="s">
        <v>872</v>
      </c>
    </row>
    <row r="342" s="2" customFormat="1">
      <c r="A342" s="39"/>
      <c r="B342" s="40"/>
      <c r="C342" s="41"/>
      <c r="D342" s="233" t="s">
        <v>146</v>
      </c>
      <c r="E342" s="41"/>
      <c r="F342" s="234" t="s">
        <v>871</v>
      </c>
      <c r="G342" s="41"/>
      <c r="H342" s="41"/>
      <c r="I342" s="137"/>
      <c r="J342" s="41"/>
      <c r="K342" s="41"/>
      <c r="L342" s="45"/>
      <c r="M342" s="235"/>
      <c r="N342" s="236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146</v>
      </c>
      <c r="AU342" s="18" t="s">
        <v>82</v>
      </c>
    </row>
    <row r="343" s="13" customFormat="1">
      <c r="A343" s="13"/>
      <c r="B343" s="237"/>
      <c r="C343" s="238"/>
      <c r="D343" s="233" t="s">
        <v>147</v>
      </c>
      <c r="E343" s="239" t="s">
        <v>19</v>
      </c>
      <c r="F343" s="240" t="s">
        <v>1283</v>
      </c>
      <c r="G343" s="238"/>
      <c r="H343" s="241">
        <v>10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7" t="s">
        <v>147</v>
      </c>
      <c r="AU343" s="247" t="s">
        <v>82</v>
      </c>
      <c r="AV343" s="13" t="s">
        <v>85</v>
      </c>
      <c r="AW343" s="13" t="s">
        <v>34</v>
      </c>
      <c r="AX343" s="13" t="s">
        <v>82</v>
      </c>
      <c r="AY343" s="247" t="s">
        <v>139</v>
      </c>
    </row>
    <row r="344" s="2" customFormat="1" ht="21.75" customHeight="1">
      <c r="A344" s="39"/>
      <c r="B344" s="40"/>
      <c r="C344" s="220" t="s">
        <v>576</v>
      </c>
      <c r="D344" s="220" t="s">
        <v>140</v>
      </c>
      <c r="E344" s="221" t="s">
        <v>875</v>
      </c>
      <c r="F344" s="222" t="s">
        <v>876</v>
      </c>
      <c r="G344" s="223" t="s">
        <v>877</v>
      </c>
      <c r="H344" s="224">
        <v>12</v>
      </c>
      <c r="I344" s="225"/>
      <c r="J344" s="226">
        <f>ROUND(I344*H344,2)</f>
        <v>0</v>
      </c>
      <c r="K344" s="222" t="s">
        <v>156</v>
      </c>
      <c r="L344" s="45"/>
      <c r="M344" s="227" t="s">
        <v>19</v>
      </c>
      <c r="N344" s="228" t="s">
        <v>45</v>
      </c>
      <c r="O344" s="85"/>
      <c r="P344" s="229">
        <f>O344*H344</f>
        <v>0</v>
      </c>
      <c r="Q344" s="229">
        <v>0</v>
      </c>
      <c r="R344" s="229">
        <f>Q344*H344</f>
        <v>0</v>
      </c>
      <c r="S344" s="229">
        <v>0</v>
      </c>
      <c r="T344" s="230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1" t="s">
        <v>167</v>
      </c>
      <c r="AT344" s="231" t="s">
        <v>140</v>
      </c>
      <c r="AU344" s="231" t="s">
        <v>82</v>
      </c>
      <c r="AY344" s="18" t="s">
        <v>139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8" t="s">
        <v>82</v>
      </c>
      <c r="BK344" s="232">
        <f>ROUND(I344*H344,2)</f>
        <v>0</v>
      </c>
      <c r="BL344" s="18" t="s">
        <v>167</v>
      </c>
      <c r="BM344" s="231" t="s">
        <v>878</v>
      </c>
    </row>
    <row r="345" s="2" customFormat="1">
      <c r="A345" s="39"/>
      <c r="B345" s="40"/>
      <c r="C345" s="41"/>
      <c r="D345" s="233" t="s">
        <v>146</v>
      </c>
      <c r="E345" s="41"/>
      <c r="F345" s="234" t="s">
        <v>879</v>
      </c>
      <c r="G345" s="41"/>
      <c r="H345" s="41"/>
      <c r="I345" s="137"/>
      <c r="J345" s="41"/>
      <c r="K345" s="41"/>
      <c r="L345" s="45"/>
      <c r="M345" s="235"/>
      <c r="N345" s="236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146</v>
      </c>
      <c r="AU345" s="18" t="s">
        <v>82</v>
      </c>
    </row>
    <row r="346" s="2" customFormat="1">
      <c r="A346" s="39"/>
      <c r="B346" s="40"/>
      <c r="C346" s="41"/>
      <c r="D346" s="233" t="s">
        <v>183</v>
      </c>
      <c r="E346" s="41"/>
      <c r="F346" s="260" t="s">
        <v>880</v>
      </c>
      <c r="G346" s="41"/>
      <c r="H346" s="41"/>
      <c r="I346" s="137"/>
      <c r="J346" s="41"/>
      <c r="K346" s="41"/>
      <c r="L346" s="45"/>
      <c r="M346" s="235"/>
      <c r="N346" s="236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183</v>
      </c>
      <c r="AU346" s="18" t="s">
        <v>82</v>
      </c>
    </row>
    <row r="347" s="13" customFormat="1">
      <c r="A347" s="13"/>
      <c r="B347" s="237"/>
      <c r="C347" s="238"/>
      <c r="D347" s="233" t="s">
        <v>147</v>
      </c>
      <c r="E347" s="239" t="s">
        <v>19</v>
      </c>
      <c r="F347" s="240" t="s">
        <v>1284</v>
      </c>
      <c r="G347" s="238"/>
      <c r="H347" s="241">
        <v>12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7" t="s">
        <v>147</v>
      </c>
      <c r="AU347" s="247" t="s">
        <v>82</v>
      </c>
      <c r="AV347" s="13" t="s">
        <v>85</v>
      </c>
      <c r="AW347" s="13" t="s">
        <v>34</v>
      </c>
      <c r="AX347" s="13" t="s">
        <v>82</v>
      </c>
      <c r="AY347" s="247" t="s">
        <v>139</v>
      </c>
    </row>
    <row r="348" s="12" customFormat="1" ht="22.8" customHeight="1">
      <c r="A348" s="12"/>
      <c r="B348" s="206"/>
      <c r="C348" s="207"/>
      <c r="D348" s="208" t="s">
        <v>73</v>
      </c>
      <c r="E348" s="248" t="s">
        <v>198</v>
      </c>
      <c r="F348" s="248" t="s">
        <v>882</v>
      </c>
      <c r="G348" s="207"/>
      <c r="H348" s="207"/>
      <c r="I348" s="210"/>
      <c r="J348" s="249">
        <f>BK348</f>
        <v>0</v>
      </c>
      <c r="K348" s="207"/>
      <c r="L348" s="212"/>
      <c r="M348" s="213"/>
      <c r="N348" s="214"/>
      <c r="O348" s="214"/>
      <c r="P348" s="215">
        <f>SUM(P349:P352)</f>
        <v>0</v>
      </c>
      <c r="Q348" s="214"/>
      <c r="R348" s="215">
        <f>SUM(R349:R352)</f>
        <v>0</v>
      </c>
      <c r="S348" s="214"/>
      <c r="T348" s="216">
        <f>SUM(T349:T352)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7" t="s">
        <v>82</v>
      </c>
      <c r="AT348" s="218" t="s">
        <v>73</v>
      </c>
      <c r="AU348" s="218" t="s">
        <v>82</v>
      </c>
      <c r="AY348" s="217" t="s">
        <v>139</v>
      </c>
      <c r="BK348" s="219">
        <f>SUM(BK349:BK352)</f>
        <v>0</v>
      </c>
    </row>
    <row r="349" s="2" customFormat="1" ht="21.75" customHeight="1">
      <c r="A349" s="39"/>
      <c r="B349" s="40"/>
      <c r="C349" s="220" t="s">
        <v>582</v>
      </c>
      <c r="D349" s="220" t="s">
        <v>140</v>
      </c>
      <c r="E349" s="221" t="s">
        <v>884</v>
      </c>
      <c r="F349" s="222" t="s">
        <v>885</v>
      </c>
      <c r="G349" s="223" t="s">
        <v>886</v>
      </c>
      <c r="H349" s="224">
        <v>2</v>
      </c>
      <c r="I349" s="225"/>
      <c r="J349" s="226">
        <f>ROUND(I349*H349,2)</f>
        <v>0</v>
      </c>
      <c r="K349" s="222" t="s">
        <v>19</v>
      </c>
      <c r="L349" s="45"/>
      <c r="M349" s="227" t="s">
        <v>19</v>
      </c>
      <c r="N349" s="228" t="s">
        <v>45</v>
      </c>
      <c r="O349" s="85"/>
      <c r="P349" s="229">
        <f>O349*H349</f>
        <v>0</v>
      </c>
      <c r="Q349" s="229">
        <v>0</v>
      </c>
      <c r="R349" s="229">
        <f>Q349*H349</f>
        <v>0</v>
      </c>
      <c r="S349" s="229">
        <v>0</v>
      </c>
      <c r="T349" s="230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1" t="s">
        <v>167</v>
      </c>
      <c r="AT349" s="231" t="s">
        <v>140</v>
      </c>
      <c r="AU349" s="231" t="s">
        <v>85</v>
      </c>
      <c r="AY349" s="18" t="s">
        <v>139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8" t="s">
        <v>82</v>
      </c>
      <c r="BK349" s="232">
        <f>ROUND(I349*H349,2)</f>
        <v>0</v>
      </c>
      <c r="BL349" s="18" t="s">
        <v>167</v>
      </c>
      <c r="BM349" s="231" t="s">
        <v>887</v>
      </c>
    </row>
    <row r="350" s="2" customFormat="1">
      <c r="A350" s="39"/>
      <c r="B350" s="40"/>
      <c r="C350" s="41"/>
      <c r="D350" s="233" t="s">
        <v>146</v>
      </c>
      <c r="E350" s="41"/>
      <c r="F350" s="234" t="s">
        <v>885</v>
      </c>
      <c r="G350" s="41"/>
      <c r="H350" s="41"/>
      <c r="I350" s="137"/>
      <c r="J350" s="41"/>
      <c r="K350" s="41"/>
      <c r="L350" s="45"/>
      <c r="M350" s="235"/>
      <c r="N350" s="236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146</v>
      </c>
      <c r="AU350" s="18" t="s">
        <v>85</v>
      </c>
    </row>
    <row r="351" s="13" customFormat="1">
      <c r="A351" s="13"/>
      <c r="B351" s="237"/>
      <c r="C351" s="238"/>
      <c r="D351" s="233" t="s">
        <v>147</v>
      </c>
      <c r="E351" s="239" t="s">
        <v>19</v>
      </c>
      <c r="F351" s="240" t="s">
        <v>888</v>
      </c>
      <c r="G351" s="238"/>
      <c r="H351" s="241">
        <v>2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7" t="s">
        <v>147</v>
      </c>
      <c r="AU351" s="247" t="s">
        <v>85</v>
      </c>
      <c r="AV351" s="13" t="s">
        <v>85</v>
      </c>
      <c r="AW351" s="13" t="s">
        <v>34</v>
      </c>
      <c r="AX351" s="13" t="s">
        <v>74</v>
      </c>
      <c r="AY351" s="247" t="s">
        <v>139</v>
      </c>
    </row>
    <row r="352" s="14" customFormat="1">
      <c r="A352" s="14"/>
      <c r="B352" s="261"/>
      <c r="C352" s="262"/>
      <c r="D352" s="233" t="s">
        <v>147</v>
      </c>
      <c r="E352" s="263" t="s">
        <v>19</v>
      </c>
      <c r="F352" s="264" t="s">
        <v>439</v>
      </c>
      <c r="G352" s="262"/>
      <c r="H352" s="265">
        <v>2</v>
      </c>
      <c r="I352" s="266"/>
      <c r="J352" s="262"/>
      <c r="K352" s="262"/>
      <c r="L352" s="267"/>
      <c r="M352" s="268"/>
      <c r="N352" s="269"/>
      <c r="O352" s="269"/>
      <c r="P352" s="269"/>
      <c r="Q352" s="269"/>
      <c r="R352" s="269"/>
      <c r="S352" s="269"/>
      <c r="T352" s="27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71" t="s">
        <v>147</v>
      </c>
      <c r="AU352" s="271" t="s">
        <v>85</v>
      </c>
      <c r="AV352" s="14" t="s">
        <v>167</v>
      </c>
      <c r="AW352" s="14" t="s">
        <v>34</v>
      </c>
      <c r="AX352" s="14" t="s">
        <v>82</v>
      </c>
      <c r="AY352" s="271" t="s">
        <v>139</v>
      </c>
    </row>
    <row r="353" s="12" customFormat="1" ht="25.92" customHeight="1">
      <c r="A353" s="12"/>
      <c r="B353" s="206"/>
      <c r="C353" s="207"/>
      <c r="D353" s="208" t="s">
        <v>73</v>
      </c>
      <c r="E353" s="209" t="s">
        <v>895</v>
      </c>
      <c r="F353" s="209" t="s">
        <v>896</v>
      </c>
      <c r="G353" s="207"/>
      <c r="H353" s="207"/>
      <c r="I353" s="210"/>
      <c r="J353" s="211">
        <f>BK353</f>
        <v>0</v>
      </c>
      <c r="K353" s="207"/>
      <c r="L353" s="212"/>
      <c r="M353" s="213"/>
      <c r="N353" s="214"/>
      <c r="O353" s="214"/>
      <c r="P353" s="215">
        <f>SUM(P354:P368)</f>
        <v>0</v>
      </c>
      <c r="Q353" s="214"/>
      <c r="R353" s="215">
        <f>SUM(R354:R368)</f>
        <v>0</v>
      </c>
      <c r="S353" s="214"/>
      <c r="T353" s="216">
        <f>SUM(T354:T368)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7" t="s">
        <v>167</v>
      </c>
      <c r="AT353" s="218" t="s">
        <v>73</v>
      </c>
      <c r="AU353" s="218" t="s">
        <v>74</v>
      </c>
      <c r="AY353" s="217" t="s">
        <v>139</v>
      </c>
      <c r="BK353" s="219">
        <f>SUM(BK354:BK368)</f>
        <v>0</v>
      </c>
    </row>
    <row r="354" s="2" customFormat="1" ht="16.5" customHeight="1">
      <c r="A354" s="39"/>
      <c r="B354" s="40"/>
      <c r="C354" s="220" t="s">
        <v>586</v>
      </c>
      <c r="D354" s="220" t="s">
        <v>140</v>
      </c>
      <c r="E354" s="221" t="s">
        <v>898</v>
      </c>
      <c r="F354" s="222" t="s">
        <v>899</v>
      </c>
      <c r="G354" s="223" t="s">
        <v>593</v>
      </c>
      <c r="H354" s="224">
        <v>24</v>
      </c>
      <c r="I354" s="225"/>
      <c r="J354" s="226">
        <f>ROUND(I354*H354,2)</f>
        <v>0</v>
      </c>
      <c r="K354" s="222" t="s">
        <v>156</v>
      </c>
      <c r="L354" s="45"/>
      <c r="M354" s="227" t="s">
        <v>19</v>
      </c>
      <c r="N354" s="228" t="s">
        <v>45</v>
      </c>
      <c r="O354" s="85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1" t="s">
        <v>844</v>
      </c>
      <c r="AT354" s="231" t="s">
        <v>140</v>
      </c>
      <c r="AU354" s="231" t="s">
        <v>82</v>
      </c>
      <c r="AY354" s="18" t="s">
        <v>139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8" t="s">
        <v>82</v>
      </c>
      <c r="BK354" s="232">
        <f>ROUND(I354*H354,2)</f>
        <v>0</v>
      </c>
      <c r="BL354" s="18" t="s">
        <v>844</v>
      </c>
      <c r="BM354" s="231" t="s">
        <v>900</v>
      </c>
    </row>
    <row r="355" s="2" customFormat="1">
      <c r="A355" s="39"/>
      <c r="B355" s="40"/>
      <c r="C355" s="41"/>
      <c r="D355" s="233" t="s">
        <v>146</v>
      </c>
      <c r="E355" s="41"/>
      <c r="F355" s="234" t="s">
        <v>901</v>
      </c>
      <c r="G355" s="41"/>
      <c r="H355" s="41"/>
      <c r="I355" s="137"/>
      <c r="J355" s="41"/>
      <c r="K355" s="41"/>
      <c r="L355" s="45"/>
      <c r="M355" s="235"/>
      <c r="N355" s="236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146</v>
      </c>
      <c r="AU355" s="18" t="s">
        <v>82</v>
      </c>
    </row>
    <row r="356" s="13" customFormat="1">
      <c r="A356" s="13"/>
      <c r="B356" s="237"/>
      <c r="C356" s="238"/>
      <c r="D356" s="233" t="s">
        <v>147</v>
      </c>
      <c r="E356" s="239" t="s">
        <v>19</v>
      </c>
      <c r="F356" s="240" t="s">
        <v>1254</v>
      </c>
      <c r="G356" s="238"/>
      <c r="H356" s="241">
        <v>24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7" t="s">
        <v>147</v>
      </c>
      <c r="AU356" s="247" t="s">
        <v>82</v>
      </c>
      <c r="AV356" s="13" t="s">
        <v>85</v>
      </c>
      <c r="AW356" s="13" t="s">
        <v>34</v>
      </c>
      <c r="AX356" s="13" t="s">
        <v>82</v>
      </c>
      <c r="AY356" s="247" t="s">
        <v>139</v>
      </c>
    </row>
    <row r="357" s="2" customFormat="1" ht="21.75" customHeight="1">
      <c r="A357" s="39"/>
      <c r="B357" s="40"/>
      <c r="C357" s="220" t="s">
        <v>590</v>
      </c>
      <c r="D357" s="220" t="s">
        <v>140</v>
      </c>
      <c r="E357" s="221" t="s">
        <v>918</v>
      </c>
      <c r="F357" s="222" t="s">
        <v>919</v>
      </c>
      <c r="G357" s="223" t="s">
        <v>593</v>
      </c>
      <c r="H357" s="224">
        <v>32</v>
      </c>
      <c r="I357" s="225"/>
      <c r="J357" s="226">
        <f>ROUND(I357*H357,2)</f>
        <v>0</v>
      </c>
      <c r="K357" s="222" t="s">
        <v>156</v>
      </c>
      <c r="L357" s="45"/>
      <c r="M357" s="227" t="s">
        <v>19</v>
      </c>
      <c r="N357" s="228" t="s">
        <v>45</v>
      </c>
      <c r="O357" s="85"/>
      <c r="P357" s="229">
        <f>O357*H357</f>
        <v>0</v>
      </c>
      <c r="Q357" s="229">
        <v>0</v>
      </c>
      <c r="R357" s="229">
        <f>Q357*H357</f>
        <v>0</v>
      </c>
      <c r="S357" s="229">
        <v>0</v>
      </c>
      <c r="T357" s="230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1" t="s">
        <v>844</v>
      </c>
      <c r="AT357" s="231" t="s">
        <v>140</v>
      </c>
      <c r="AU357" s="231" t="s">
        <v>82</v>
      </c>
      <c r="AY357" s="18" t="s">
        <v>139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8" t="s">
        <v>82</v>
      </c>
      <c r="BK357" s="232">
        <f>ROUND(I357*H357,2)</f>
        <v>0</v>
      </c>
      <c r="BL357" s="18" t="s">
        <v>844</v>
      </c>
      <c r="BM357" s="231" t="s">
        <v>920</v>
      </c>
    </row>
    <row r="358" s="2" customFormat="1">
      <c r="A358" s="39"/>
      <c r="B358" s="40"/>
      <c r="C358" s="41"/>
      <c r="D358" s="233" t="s">
        <v>146</v>
      </c>
      <c r="E358" s="41"/>
      <c r="F358" s="234" t="s">
        <v>921</v>
      </c>
      <c r="G358" s="41"/>
      <c r="H358" s="41"/>
      <c r="I358" s="137"/>
      <c r="J358" s="41"/>
      <c r="K358" s="41"/>
      <c r="L358" s="45"/>
      <c r="M358" s="235"/>
      <c r="N358" s="236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146</v>
      </c>
      <c r="AU358" s="18" t="s">
        <v>82</v>
      </c>
    </row>
    <row r="359" s="13" customFormat="1">
      <c r="A359" s="13"/>
      <c r="B359" s="237"/>
      <c r="C359" s="238"/>
      <c r="D359" s="233" t="s">
        <v>147</v>
      </c>
      <c r="E359" s="239" t="s">
        <v>19</v>
      </c>
      <c r="F359" s="240" t="s">
        <v>922</v>
      </c>
      <c r="G359" s="238"/>
      <c r="H359" s="241">
        <v>32</v>
      </c>
      <c r="I359" s="242"/>
      <c r="J359" s="238"/>
      <c r="K359" s="238"/>
      <c r="L359" s="243"/>
      <c r="M359" s="244"/>
      <c r="N359" s="245"/>
      <c r="O359" s="245"/>
      <c r="P359" s="245"/>
      <c r="Q359" s="245"/>
      <c r="R359" s="245"/>
      <c r="S359" s="245"/>
      <c r="T359" s="24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7" t="s">
        <v>147</v>
      </c>
      <c r="AU359" s="247" t="s">
        <v>82</v>
      </c>
      <c r="AV359" s="13" t="s">
        <v>85</v>
      </c>
      <c r="AW359" s="13" t="s">
        <v>34</v>
      </c>
      <c r="AX359" s="13" t="s">
        <v>82</v>
      </c>
      <c r="AY359" s="247" t="s">
        <v>139</v>
      </c>
    </row>
    <row r="360" s="2" customFormat="1" ht="21.75" customHeight="1">
      <c r="A360" s="39"/>
      <c r="B360" s="40"/>
      <c r="C360" s="220" t="s">
        <v>596</v>
      </c>
      <c r="D360" s="220" t="s">
        <v>140</v>
      </c>
      <c r="E360" s="221" t="s">
        <v>924</v>
      </c>
      <c r="F360" s="222" t="s">
        <v>925</v>
      </c>
      <c r="G360" s="223" t="s">
        <v>593</v>
      </c>
      <c r="H360" s="224">
        <v>104</v>
      </c>
      <c r="I360" s="225"/>
      <c r="J360" s="226">
        <f>ROUND(I360*H360,2)</f>
        <v>0</v>
      </c>
      <c r="K360" s="222" t="s">
        <v>156</v>
      </c>
      <c r="L360" s="45"/>
      <c r="M360" s="227" t="s">
        <v>19</v>
      </c>
      <c r="N360" s="228" t="s">
        <v>45</v>
      </c>
      <c r="O360" s="85"/>
      <c r="P360" s="229">
        <f>O360*H360</f>
        <v>0</v>
      </c>
      <c r="Q360" s="229">
        <v>0</v>
      </c>
      <c r="R360" s="229">
        <f>Q360*H360</f>
        <v>0</v>
      </c>
      <c r="S360" s="229">
        <v>0</v>
      </c>
      <c r="T360" s="230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1" t="s">
        <v>844</v>
      </c>
      <c r="AT360" s="231" t="s">
        <v>140</v>
      </c>
      <c r="AU360" s="231" t="s">
        <v>82</v>
      </c>
      <c r="AY360" s="18" t="s">
        <v>139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8" t="s">
        <v>82</v>
      </c>
      <c r="BK360" s="232">
        <f>ROUND(I360*H360,2)</f>
        <v>0</v>
      </c>
      <c r="BL360" s="18" t="s">
        <v>844</v>
      </c>
      <c r="BM360" s="231" t="s">
        <v>926</v>
      </c>
    </row>
    <row r="361" s="2" customFormat="1">
      <c r="A361" s="39"/>
      <c r="B361" s="40"/>
      <c r="C361" s="41"/>
      <c r="D361" s="233" t="s">
        <v>146</v>
      </c>
      <c r="E361" s="41"/>
      <c r="F361" s="234" t="s">
        <v>927</v>
      </c>
      <c r="G361" s="41"/>
      <c r="H361" s="41"/>
      <c r="I361" s="137"/>
      <c r="J361" s="41"/>
      <c r="K361" s="41"/>
      <c r="L361" s="45"/>
      <c r="M361" s="235"/>
      <c r="N361" s="236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146</v>
      </c>
      <c r="AU361" s="18" t="s">
        <v>82</v>
      </c>
    </row>
    <row r="362" s="2" customFormat="1">
      <c r="A362" s="39"/>
      <c r="B362" s="40"/>
      <c r="C362" s="41"/>
      <c r="D362" s="233" t="s">
        <v>196</v>
      </c>
      <c r="E362" s="41"/>
      <c r="F362" s="260" t="s">
        <v>928</v>
      </c>
      <c r="G362" s="41"/>
      <c r="H362" s="41"/>
      <c r="I362" s="137"/>
      <c r="J362" s="41"/>
      <c r="K362" s="41"/>
      <c r="L362" s="45"/>
      <c r="M362" s="235"/>
      <c r="N362" s="236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196</v>
      </c>
      <c r="AU362" s="18" t="s">
        <v>82</v>
      </c>
    </row>
    <row r="363" s="13" customFormat="1">
      <c r="A363" s="13"/>
      <c r="B363" s="237"/>
      <c r="C363" s="238"/>
      <c r="D363" s="233" t="s">
        <v>147</v>
      </c>
      <c r="E363" s="239" t="s">
        <v>19</v>
      </c>
      <c r="F363" s="240" t="s">
        <v>929</v>
      </c>
      <c r="G363" s="238"/>
      <c r="H363" s="241">
        <v>80</v>
      </c>
      <c r="I363" s="242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7" t="s">
        <v>147</v>
      </c>
      <c r="AU363" s="247" t="s">
        <v>82</v>
      </c>
      <c r="AV363" s="13" t="s">
        <v>85</v>
      </c>
      <c r="AW363" s="13" t="s">
        <v>34</v>
      </c>
      <c r="AX363" s="13" t="s">
        <v>74</v>
      </c>
      <c r="AY363" s="247" t="s">
        <v>139</v>
      </c>
    </row>
    <row r="364" s="13" customFormat="1">
      <c r="A364" s="13"/>
      <c r="B364" s="237"/>
      <c r="C364" s="238"/>
      <c r="D364" s="233" t="s">
        <v>147</v>
      </c>
      <c r="E364" s="239" t="s">
        <v>19</v>
      </c>
      <c r="F364" s="240" t="s">
        <v>930</v>
      </c>
      <c r="G364" s="238"/>
      <c r="H364" s="241">
        <v>24</v>
      </c>
      <c r="I364" s="242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7" t="s">
        <v>147</v>
      </c>
      <c r="AU364" s="247" t="s">
        <v>82</v>
      </c>
      <c r="AV364" s="13" t="s">
        <v>85</v>
      </c>
      <c r="AW364" s="13" t="s">
        <v>34</v>
      </c>
      <c r="AX364" s="13" t="s">
        <v>74</v>
      </c>
      <c r="AY364" s="247" t="s">
        <v>139</v>
      </c>
    </row>
    <row r="365" s="14" customFormat="1">
      <c r="A365" s="14"/>
      <c r="B365" s="261"/>
      <c r="C365" s="262"/>
      <c r="D365" s="233" t="s">
        <v>147</v>
      </c>
      <c r="E365" s="263" t="s">
        <v>19</v>
      </c>
      <c r="F365" s="264" t="s">
        <v>439</v>
      </c>
      <c r="G365" s="262"/>
      <c r="H365" s="265">
        <v>104</v>
      </c>
      <c r="I365" s="266"/>
      <c r="J365" s="262"/>
      <c r="K365" s="262"/>
      <c r="L365" s="267"/>
      <c r="M365" s="268"/>
      <c r="N365" s="269"/>
      <c r="O365" s="269"/>
      <c r="P365" s="269"/>
      <c r="Q365" s="269"/>
      <c r="R365" s="269"/>
      <c r="S365" s="269"/>
      <c r="T365" s="27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71" t="s">
        <v>147</v>
      </c>
      <c r="AU365" s="271" t="s">
        <v>82</v>
      </c>
      <c r="AV365" s="14" t="s">
        <v>167</v>
      </c>
      <c r="AW365" s="14" t="s">
        <v>34</v>
      </c>
      <c r="AX365" s="14" t="s">
        <v>82</v>
      </c>
      <c r="AY365" s="271" t="s">
        <v>139</v>
      </c>
    </row>
    <row r="366" s="2" customFormat="1" ht="16.5" customHeight="1">
      <c r="A366" s="39"/>
      <c r="B366" s="40"/>
      <c r="C366" s="220" t="s">
        <v>601</v>
      </c>
      <c r="D366" s="220" t="s">
        <v>140</v>
      </c>
      <c r="E366" s="221" t="s">
        <v>932</v>
      </c>
      <c r="F366" s="222" t="s">
        <v>933</v>
      </c>
      <c r="G366" s="223" t="s">
        <v>593</v>
      </c>
      <c r="H366" s="224">
        <v>8</v>
      </c>
      <c r="I366" s="225"/>
      <c r="J366" s="226">
        <f>ROUND(I366*H366,2)</f>
        <v>0</v>
      </c>
      <c r="K366" s="222" t="s">
        <v>156</v>
      </c>
      <c r="L366" s="45"/>
      <c r="M366" s="227" t="s">
        <v>19</v>
      </c>
      <c r="N366" s="228" t="s">
        <v>45</v>
      </c>
      <c r="O366" s="85"/>
      <c r="P366" s="229">
        <f>O366*H366</f>
        <v>0</v>
      </c>
      <c r="Q366" s="229">
        <v>0</v>
      </c>
      <c r="R366" s="229">
        <f>Q366*H366</f>
        <v>0</v>
      </c>
      <c r="S366" s="229">
        <v>0</v>
      </c>
      <c r="T366" s="230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1" t="s">
        <v>844</v>
      </c>
      <c r="AT366" s="231" t="s">
        <v>140</v>
      </c>
      <c r="AU366" s="231" t="s">
        <v>82</v>
      </c>
      <c r="AY366" s="18" t="s">
        <v>139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8" t="s">
        <v>82</v>
      </c>
      <c r="BK366" s="232">
        <f>ROUND(I366*H366,2)</f>
        <v>0</v>
      </c>
      <c r="BL366" s="18" t="s">
        <v>844</v>
      </c>
      <c r="BM366" s="231" t="s">
        <v>934</v>
      </c>
    </row>
    <row r="367" s="2" customFormat="1">
      <c r="A367" s="39"/>
      <c r="B367" s="40"/>
      <c r="C367" s="41"/>
      <c r="D367" s="233" t="s">
        <v>146</v>
      </c>
      <c r="E367" s="41"/>
      <c r="F367" s="234" t="s">
        <v>935</v>
      </c>
      <c r="G367" s="41"/>
      <c r="H367" s="41"/>
      <c r="I367" s="137"/>
      <c r="J367" s="41"/>
      <c r="K367" s="41"/>
      <c r="L367" s="45"/>
      <c r="M367" s="235"/>
      <c r="N367" s="236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146</v>
      </c>
      <c r="AU367" s="18" t="s">
        <v>82</v>
      </c>
    </row>
    <row r="368" s="13" customFormat="1">
      <c r="A368" s="13"/>
      <c r="B368" s="237"/>
      <c r="C368" s="238"/>
      <c r="D368" s="233" t="s">
        <v>147</v>
      </c>
      <c r="E368" s="239" t="s">
        <v>19</v>
      </c>
      <c r="F368" s="240" t="s">
        <v>916</v>
      </c>
      <c r="G368" s="238"/>
      <c r="H368" s="241">
        <v>8</v>
      </c>
      <c r="I368" s="242"/>
      <c r="J368" s="238"/>
      <c r="K368" s="238"/>
      <c r="L368" s="243"/>
      <c r="M368" s="244"/>
      <c r="N368" s="245"/>
      <c r="O368" s="245"/>
      <c r="P368" s="245"/>
      <c r="Q368" s="245"/>
      <c r="R368" s="245"/>
      <c r="S368" s="245"/>
      <c r="T368" s="24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7" t="s">
        <v>147</v>
      </c>
      <c r="AU368" s="247" t="s">
        <v>82</v>
      </c>
      <c r="AV368" s="13" t="s">
        <v>85</v>
      </c>
      <c r="AW368" s="13" t="s">
        <v>34</v>
      </c>
      <c r="AX368" s="13" t="s">
        <v>82</v>
      </c>
      <c r="AY368" s="247" t="s">
        <v>139</v>
      </c>
    </row>
    <row r="369" s="12" customFormat="1" ht="25.92" customHeight="1">
      <c r="A369" s="12"/>
      <c r="B369" s="206"/>
      <c r="C369" s="207"/>
      <c r="D369" s="208" t="s">
        <v>73</v>
      </c>
      <c r="E369" s="209" t="s">
        <v>936</v>
      </c>
      <c r="F369" s="209" t="s">
        <v>937</v>
      </c>
      <c r="G369" s="207"/>
      <c r="H369" s="207"/>
      <c r="I369" s="210"/>
      <c r="J369" s="211">
        <f>BK369</f>
        <v>0</v>
      </c>
      <c r="K369" s="207"/>
      <c r="L369" s="212"/>
      <c r="M369" s="213"/>
      <c r="N369" s="214"/>
      <c r="O369" s="214"/>
      <c r="P369" s="215">
        <f>P370+P383</f>
        <v>0</v>
      </c>
      <c r="Q369" s="214"/>
      <c r="R369" s="215">
        <f>R370+R383</f>
        <v>0</v>
      </c>
      <c r="S369" s="214"/>
      <c r="T369" s="216">
        <f>T370+T383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17" t="s">
        <v>171</v>
      </c>
      <c r="AT369" s="218" t="s">
        <v>73</v>
      </c>
      <c r="AU369" s="218" t="s">
        <v>74</v>
      </c>
      <c r="AY369" s="217" t="s">
        <v>139</v>
      </c>
      <c r="BK369" s="219">
        <f>BK370+BK383</f>
        <v>0</v>
      </c>
    </row>
    <row r="370" s="12" customFormat="1" ht="22.8" customHeight="1">
      <c r="A370" s="12"/>
      <c r="B370" s="206"/>
      <c r="C370" s="207"/>
      <c r="D370" s="208" t="s">
        <v>73</v>
      </c>
      <c r="E370" s="248" t="s">
        <v>938</v>
      </c>
      <c r="F370" s="248" t="s">
        <v>939</v>
      </c>
      <c r="G370" s="207"/>
      <c r="H370" s="207"/>
      <c r="I370" s="210"/>
      <c r="J370" s="249">
        <f>BK370</f>
        <v>0</v>
      </c>
      <c r="K370" s="207"/>
      <c r="L370" s="212"/>
      <c r="M370" s="213"/>
      <c r="N370" s="214"/>
      <c r="O370" s="214"/>
      <c r="P370" s="215">
        <f>SUM(P371:P382)</f>
        <v>0</v>
      </c>
      <c r="Q370" s="214"/>
      <c r="R370" s="215">
        <f>SUM(R371:R382)</f>
        <v>0</v>
      </c>
      <c r="S370" s="214"/>
      <c r="T370" s="216">
        <f>SUM(T371:T382)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7" t="s">
        <v>171</v>
      </c>
      <c r="AT370" s="218" t="s">
        <v>73</v>
      </c>
      <c r="AU370" s="218" t="s">
        <v>82</v>
      </c>
      <c r="AY370" s="217" t="s">
        <v>139</v>
      </c>
      <c r="BK370" s="219">
        <f>SUM(BK371:BK382)</f>
        <v>0</v>
      </c>
    </row>
    <row r="371" s="2" customFormat="1" ht="16.5" customHeight="1">
      <c r="A371" s="39"/>
      <c r="B371" s="40"/>
      <c r="C371" s="220" t="s">
        <v>606</v>
      </c>
      <c r="D371" s="220" t="s">
        <v>140</v>
      </c>
      <c r="E371" s="221" t="s">
        <v>941</v>
      </c>
      <c r="F371" s="222" t="s">
        <v>942</v>
      </c>
      <c r="G371" s="223" t="s">
        <v>943</v>
      </c>
      <c r="H371" s="224">
        <v>1</v>
      </c>
      <c r="I371" s="225"/>
      <c r="J371" s="226">
        <f>ROUND(I371*H371,2)</f>
        <v>0</v>
      </c>
      <c r="K371" s="222" t="s">
        <v>156</v>
      </c>
      <c r="L371" s="45"/>
      <c r="M371" s="227" t="s">
        <v>19</v>
      </c>
      <c r="N371" s="228" t="s">
        <v>45</v>
      </c>
      <c r="O371" s="85"/>
      <c r="P371" s="229">
        <f>O371*H371</f>
        <v>0</v>
      </c>
      <c r="Q371" s="229">
        <v>0</v>
      </c>
      <c r="R371" s="229">
        <f>Q371*H371</f>
        <v>0</v>
      </c>
      <c r="S371" s="229">
        <v>0</v>
      </c>
      <c r="T371" s="230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1" t="s">
        <v>944</v>
      </c>
      <c r="AT371" s="231" t="s">
        <v>140</v>
      </c>
      <c r="AU371" s="231" t="s">
        <v>85</v>
      </c>
      <c r="AY371" s="18" t="s">
        <v>139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8" t="s">
        <v>82</v>
      </c>
      <c r="BK371" s="232">
        <f>ROUND(I371*H371,2)</f>
        <v>0</v>
      </c>
      <c r="BL371" s="18" t="s">
        <v>944</v>
      </c>
      <c r="BM371" s="231" t="s">
        <v>945</v>
      </c>
    </row>
    <row r="372" s="2" customFormat="1">
      <c r="A372" s="39"/>
      <c r="B372" s="40"/>
      <c r="C372" s="41"/>
      <c r="D372" s="233" t="s">
        <v>146</v>
      </c>
      <c r="E372" s="41"/>
      <c r="F372" s="234" t="s">
        <v>946</v>
      </c>
      <c r="G372" s="41"/>
      <c r="H372" s="41"/>
      <c r="I372" s="137"/>
      <c r="J372" s="41"/>
      <c r="K372" s="41"/>
      <c r="L372" s="45"/>
      <c r="M372" s="235"/>
      <c r="N372" s="236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146</v>
      </c>
      <c r="AU372" s="18" t="s">
        <v>85</v>
      </c>
    </row>
    <row r="373" s="2" customFormat="1" ht="16.5" customHeight="1">
      <c r="A373" s="39"/>
      <c r="B373" s="40"/>
      <c r="C373" s="220" t="s">
        <v>610</v>
      </c>
      <c r="D373" s="220" t="s">
        <v>140</v>
      </c>
      <c r="E373" s="221" t="s">
        <v>948</v>
      </c>
      <c r="F373" s="222" t="s">
        <v>949</v>
      </c>
      <c r="G373" s="223" t="s">
        <v>943</v>
      </c>
      <c r="H373" s="224">
        <v>1</v>
      </c>
      <c r="I373" s="225"/>
      <c r="J373" s="226">
        <f>ROUND(I373*H373,2)</f>
        <v>0</v>
      </c>
      <c r="K373" s="222" t="s">
        <v>156</v>
      </c>
      <c r="L373" s="45"/>
      <c r="M373" s="227" t="s">
        <v>19</v>
      </c>
      <c r="N373" s="228" t="s">
        <v>45</v>
      </c>
      <c r="O373" s="85"/>
      <c r="P373" s="229">
        <f>O373*H373</f>
        <v>0</v>
      </c>
      <c r="Q373" s="229">
        <v>0</v>
      </c>
      <c r="R373" s="229">
        <f>Q373*H373</f>
        <v>0</v>
      </c>
      <c r="S373" s="229">
        <v>0</v>
      </c>
      <c r="T373" s="230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1" t="s">
        <v>944</v>
      </c>
      <c r="AT373" s="231" t="s">
        <v>140</v>
      </c>
      <c r="AU373" s="231" t="s">
        <v>85</v>
      </c>
      <c r="AY373" s="18" t="s">
        <v>139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18" t="s">
        <v>82</v>
      </c>
      <c r="BK373" s="232">
        <f>ROUND(I373*H373,2)</f>
        <v>0</v>
      </c>
      <c r="BL373" s="18" t="s">
        <v>944</v>
      </c>
      <c r="BM373" s="231" t="s">
        <v>950</v>
      </c>
    </row>
    <row r="374" s="2" customFormat="1">
      <c r="A374" s="39"/>
      <c r="B374" s="40"/>
      <c r="C374" s="41"/>
      <c r="D374" s="233" t="s">
        <v>146</v>
      </c>
      <c r="E374" s="41"/>
      <c r="F374" s="234" t="s">
        <v>949</v>
      </c>
      <c r="G374" s="41"/>
      <c r="H374" s="41"/>
      <c r="I374" s="137"/>
      <c r="J374" s="41"/>
      <c r="K374" s="41"/>
      <c r="L374" s="45"/>
      <c r="M374" s="235"/>
      <c r="N374" s="236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146</v>
      </c>
      <c r="AU374" s="18" t="s">
        <v>85</v>
      </c>
    </row>
    <row r="375" s="2" customFormat="1" ht="16.5" customHeight="1">
      <c r="A375" s="39"/>
      <c r="B375" s="40"/>
      <c r="C375" s="220" t="s">
        <v>615</v>
      </c>
      <c r="D375" s="220" t="s">
        <v>140</v>
      </c>
      <c r="E375" s="221" t="s">
        <v>952</v>
      </c>
      <c r="F375" s="222" t="s">
        <v>953</v>
      </c>
      <c r="G375" s="223" t="s">
        <v>943</v>
      </c>
      <c r="H375" s="224">
        <v>1</v>
      </c>
      <c r="I375" s="225"/>
      <c r="J375" s="226">
        <f>ROUND(I375*H375,2)</f>
        <v>0</v>
      </c>
      <c r="K375" s="222" t="s">
        <v>156</v>
      </c>
      <c r="L375" s="45"/>
      <c r="M375" s="227" t="s">
        <v>19</v>
      </c>
      <c r="N375" s="228" t="s">
        <v>45</v>
      </c>
      <c r="O375" s="85"/>
      <c r="P375" s="229">
        <f>O375*H375</f>
        <v>0</v>
      </c>
      <c r="Q375" s="229">
        <v>0</v>
      </c>
      <c r="R375" s="229">
        <f>Q375*H375</f>
        <v>0</v>
      </c>
      <c r="S375" s="229">
        <v>0</v>
      </c>
      <c r="T375" s="230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1" t="s">
        <v>944</v>
      </c>
      <c r="AT375" s="231" t="s">
        <v>140</v>
      </c>
      <c r="AU375" s="231" t="s">
        <v>85</v>
      </c>
      <c r="AY375" s="18" t="s">
        <v>139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18" t="s">
        <v>82</v>
      </c>
      <c r="BK375" s="232">
        <f>ROUND(I375*H375,2)</f>
        <v>0</v>
      </c>
      <c r="BL375" s="18" t="s">
        <v>944</v>
      </c>
      <c r="BM375" s="231" t="s">
        <v>954</v>
      </c>
    </row>
    <row r="376" s="2" customFormat="1">
      <c r="A376" s="39"/>
      <c r="B376" s="40"/>
      <c r="C376" s="41"/>
      <c r="D376" s="233" t="s">
        <v>146</v>
      </c>
      <c r="E376" s="41"/>
      <c r="F376" s="234" t="s">
        <v>953</v>
      </c>
      <c r="G376" s="41"/>
      <c r="H376" s="41"/>
      <c r="I376" s="137"/>
      <c r="J376" s="41"/>
      <c r="K376" s="41"/>
      <c r="L376" s="45"/>
      <c r="M376" s="235"/>
      <c r="N376" s="236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146</v>
      </c>
      <c r="AU376" s="18" t="s">
        <v>85</v>
      </c>
    </row>
    <row r="377" s="2" customFormat="1" ht="21.75" customHeight="1">
      <c r="A377" s="39"/>
      <c r="B377" s="40"/>
      <c r="C377" s="220" t="s">
        <v>620</v>
      </c>
      <c r="D377" s="220" t="s">
        <v>140</v>
      </c>
      <c r="E377" s="221" t="s">
        <v>956</v>
      </c>
      <c r="F377" s="222" t="s">
        <v>957</v>
      </c>
      <c r="G377" s="223" t="s">
        <v>943</v>
      </c>
      <c r="H377" s="224">
        <v>1</v>
      </c>
      <c r="I377" s="225"/>
      <c r="J377" s="226">
        <f>ROUND(I377*H377,2)</f>
        <v>0</v>
      </c>
      <c r="K377" s="222" t="s">
        <v>1285</v>
      </c>
      <c r="L377" s="45"/>
      <c r="M377" s="227" t="s">
        <v>19</v>
      </c>
      <c r="N377" s="228" t="s">
        <v>45</v>
      </c>
      <c r="O377" s="85"/>
      <c r="P377" s="229">
        <f>O377*H377</f>
        <v>0</v>
      </c>
      <c r="Q377" s="229">
        <v>0</v>
      </c>
      <c r="R377" s="229">
        <f>Q377*H377</f>
        <v>0</v>
      </c>
      <c r="S377" s="229">
        <v>0</v>
      </c>
      <c r="T377" s="230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1" t="s">
        <v>944</v>
      </c>
      <c r="AT377" s="231" t="s">
        <v>140</v>
      </c>
      <c r="AU377" s="231" t="s">
        <v>85</v>
      </c>
      <c r="AY377" s="18" t="s">
        <v>139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18" t="s">
        <v>82</v>
      </c>
      <c r="BK377" s="232">
        <f>ROUND(I377*H377,2)</f>
        <v>0</v>
      </c>
      <c r="BL377" s="18" t="s">
        <v>944</v>
      </c>
      <c r="BM377" s="231" t="s">
        <v>958</v>
      </c>
    </row>
    <row r="378" s="2" customFormat="1">
      <c r="A378" s="39"/>
      <c r="B378" s="40"/>
      <c r="C378" s="41"/>
      <c r="D378" s="233" t="s">
        <v>146</v>
      </c>
      <c r="E378" s="41"/>
      <c r="F378" s="234" t="s">
        <v>957</v>
      </c>
      <c r="G378" s="41"/>
      <c r="H378" s="41"/>
      <c r="I378" s="137"/>
      <c r="J378" s="41"/>
      <c r="K378" s="41"/>
      <c r="L378" s="45"/>
      <c r="M378" s="235"/>
      <c r="N378" s="236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146</v>
      </c>
      <c r="AU378" s="18" t="s">
        <v>85</v>
      </c>
    </row>
    <row r="379" s="2" customFormat="1" ht="16.5" customHeight="1">
      <c r="A379" s="39"/>
      <c r="B379" s="40"/>
      <c r="C379" s="220" t="s">
        <v>626</v>
      </c>
      <c r="D379" s="220" t="s">
        <v>140</v>
      </c>
      <c r="E379" s="221" t="s">
        <v>960</v>
      </c>
      <c r="F379" s="222" t="s">
        <v>961</v>
      </c>
      <c r="G379" s="223" t="s">
        <v>943</v>
      </c>
      <c r="H379" s="224">
        <v>1</v>
      </c>
      <c r="I379" s="225"/>
      <c r="J379" s="226">
        <f>ROUND(I379*H379,2)</f>
        <v>0</v>
      </c>
      <c r="K379" s="222" t="s">
        <v>156</v>
      </c>
      <c r="L379" s="45"/>
      <c r="M379" s="227" t="s">
        <v>19</v>
      </c>
      <c r="N379" s="228" t="s">
        <v>45</v>
      </c>
      <c r="O379" s="85"/>
      <c r="P379" s="229">
        <f>O379*H379</f>
        <v>0</v>
      </c>
      <c r="Q379" s="229">
        <v>0</v>
      </c>
      <c r="R379" s="229">
        <f>Q379*H379</f>
        <v>0</v>
      </c>
      <c r="S379" s="229">
        <v>0</v>
      </c>
      <c r="T379" s="23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1" t="s">
        <v>944</v>
      </c>
      <c r="AT379" s="231" t="s">
        <v>140</v>
      </c>
      <c r="AU379" s="231" t="s">
        <v>85</v>
      </c>
      <c r="AY379" s="18" t="s">
        <v>139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8" t="s">
        <v>82</v>
      </c>
      <c r="BK379" s="232">
        <f>ROUND(I379*H379,2)</f>
        <v>0</v>
      </c>
      <c r="BL379" s="18" t="s">
        <v>944</v>
      </c>
      <c r="BM379" s="231" t="s">
        <v>962</v>
      </c>
    </row>
    <row r="380" s="2" customFormat="1">
      <c r="A380" s="39"/>
      <c r="B380" s="40"/>
      <c r="C380" s="41"/>
      <c r="D380" s="233" t="s">
        <v>146</v>
      </c>
      <c r="E380" s="41"/>
      <c r="F380" s="234" t="s">
        <v>961</v>
      </c>
      <c r="G380" s="41"/>
      <c r="H380" s="41"/>
      <c r="I380" s="137"/>
      <c r="J380" s="41"/>
      <c r="K380" s="41"/>
      <c r="L380" s="45"/>
      <c r="M380" s="235"/>
      <c r="N380" s="236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146</v>
      </c>
      <c r="AU380" s="18" t="s">
        <v>85</v>
      </c>
    </row>
    <row r="381" s="2" customFormat="1" ht="16.5" customHeight="1">
      <c r="A381" s="39"/>
      <c r="B381" s="40"/>
      <c r="C381" s="220" t="s">
        <v>631</v>
      </c>
      <c r="D381" s="220" t="s">
        <v>140</v>
      </c>
      <c r="E381" s="221" t="s">
        <v>964</v>
      </c>
      <c r="F381" s="222" t="s">
        <v>965</v>
      </c>
      <c r="G381" s="223" t="s">
        <v>943</v>
      </c>
      <c r="H381" s="224">
        <v>1</v>
      </c>
      <c r="I381" s="225"/>
      <c r="J381" s="226">
        <f>ROUND(I381*H381,2)</f>
        <v>0</v>
      </c>
      <c r="K381" s="222" t="s">
        <v>156</v>
      </c>
      <c r="L381" s="45"/>
      <c r="M381" s="227" t="s">
        <v>19</v>
      </c>
      <c r="N381" s="228" t="s">
        <v>45</v>
      </c>
      <c r="O381" s="85"/>
      <c r="P381" s="229">
        <f>O381*H381</f>
        <v>0</v>
      </c>
      <c r="Q381" s="229">
        <v>0</v>
      </c>
      <c r="R381" s="229">
        <f>Q381*H381</f>
        <v>0</v>
      </c>
      <c r="S381" s="229">
        <v>0</v>
      </c>
      <c r="T381" s="230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1" t="s">
        <v>944</v>
      </c>
      <c r="AT381" s="231" t="s">
        <v>140</v>
      </c>
      <c r="AU381" s="231" t="s">
        <v>85</v>
      </c>
      <c r="AY381" s="18" t="s">
        <v>139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8" t="s">
        <v>82</v>
      </c>
      <c r="BK381" s="232">
        <f>ROUND(I381*H381,2)</f>
        <v>0</v>
      </c>
      <c r="BL381" s="18" t="s">
        <v>944</v>
      </c>
      <c r="BM381" s="231" t="s">
        <v>966</v>
      </c>
    </row>
    <row r="382" s="2" customFormat="1">
      <c r="A382" s="39"/>
      <c r="B382" s="40"/>
      <c r="C382" s="41"/>
      <c r="D382" s="233" t="s">
        <v>146</v>
      </c>
      <c r="E382" s="41"/>
      <c r="F382" s="234" t="s">
        <v>965</v>
      </c>
      <c r="G382" s="41"/>
      <c r="H382" s="41"/>
      <c r="I382" s="137"/>
      <c r="J382" s="41"/>
      <c r="K382" s="41"/>
      <c r="L382" s="45"/>
      <c r="M382" s="235"/>
      <c r="N382" s="236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146</v>
      </c>
      <c r="AU382" s="18" t="s">
        <v>85</v>
      </c>
    </row>
    <row r="383" s="12" customFormat="1" ht="22.8" customHeight="1">
      <c r="A383" s="12"/>
      <c r="B383" s="206"/>
      <c r="C383" s="207"/>
      <c r="D383" s="208" t="s">
        <v>73</v>
      </c>
      <c r="E383" s="248" t="s">
        <v>967</v>
      </c>
      <c r="F383" s="248" t="s">
        <v>968</v>
      </c>
      <c r="G383" s="207"/>
      <c r="H383" s="207"/>
      <c r="I383" s="210"/>
      <c r="J383" s="249">
        <f>BK383</f>
        <v>0</v>
      </c>
      <c r="K383" s="207"/>
      <c r="L383" s="212"/>
      <c r="M383" s="213"/>
      <c r="N383" s="214"/>
      <c r="O383" s="214"/>
      <c r="P383" s="215">
        <f>SUM(P384:P385)</f>
        <v>0</v>
      </c>
      <c r="Q383" s="214"/>
      <c r="R383" s="215">
        <f>SUM(R384:R385)</f>
        <v>0</v>
      </c>
      <c r="S383" s="214"/>
      <c r="T383" s="216">
        <f>SUM(T384:T385)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17" t="s">
        <v>171</v>
      </c>
      <c r="AT383" s="218" t="s">
        <v>73</v>
      </c>
      <c r="AU383" s="218" t="s">
        <v>82</v>
      </c>
      <c r="AY383" s="217" t="s">
        <v>139</v>
      </c>
      <c r="BK383" s="219">
        <f>SUM(BK384:BK385)</f>
        <v>0</v>
      </c>
    </row>
    <row r="384" s="2" customFormat="1" ht="16.5" customHeight="1">
      <c r="A384" s="39"/>
      <c r="B384" s="40"/>
      <c r="C384" s="220" t="s">
        <v>637</v>
      </c>
      <c r="D384" s="220" t="s">
        <v>140</v>
      </c>
      <c r="E384" s="221" t="s">
        <v>970</v>
      </c>
      <c r="F384" s="222" t="s">
        <v>971</v>
      </c>
      <c r="G384" s="223" t="s">
        <v>943</v>
      </c>
      <c r="H384" s="224">
        <v>1</v>
      </c>
      <c r="I384" s="225"/>
      <c r="J384" s="226">
        <f>ROUND(I384*H384,2)</f>
        <v>0</v>
      </c>
      <c r="K384" s="222" t="s">
        <v>156</v>
      </c>
      <c r="L384" s="45"/>
      <c r="M384" s="227" t="s">
        <v>19</v>
      </c>
      <c r="N384" s="228" t="s">
        <v>45</v>
      </c>
      <c r="O384" s="85"/>
      <c r="P384" s="229">
        <f>O384*H384</f>
        <v>0</v>
      </c>
      <c r="Q384" s="229">
        <v>0</v>
      </c>
      <c r="R384" s="229">
        <f>Q384*H384</f>
        <v>0</v>
      </c>
      <c r="S384" s="229">
        <v>0</v>
      </c>
      <c r="T384" s="230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1" t="s">
        <v>944</v>
      </c>
      <c r="AT384" s="231" t="s">
        <v>140</v>
      </c>
      <c r="AU384" s="231" t="s">
        <v>85</v>
      </c>
      <c r="AY384" s="18" t="s">
        <v>139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8" t="s">
        <v>82</v>
      </c>
      <c r="BK384" s="232">
        <f>ROUND(I384*H384,2)</f>
        <v>0</v>
      </c>
      <c r="BL384" s="18" t="s">
        <v>944</v>
      </c>
      <c r="BM384" s="231" t="s">
        <v>1158</v>
      </c>
    </row>
    <row r="385" s="2" customFormat="1">
      <c r="A385" s="39"/>
      <c r="B385" s="40"/>
      <c r="C385" s="41"/>
      <c r="D385" s="233" t="s">
        <v>146</v>
      </c>
      <c r="E385" s="41"/>
      <c r="F385" s="234" t="s">
        <v>973</v>
      </c>
      <c r="G385" s="41"/>
      <c r="H385" s="41"/>
      <c r="I385" s="137"/>
      <c r="J385" s="41"/>
      <c r="K385" s="41"/>
      <c r="L385" s="45"/>
      <c r="M385" s="272"/>
      <c r="N385" s="273"/>
      <c r="O385" s="274"/>
      <c r="P385" s="274"/>
      <c r="Q385" s="274"/>
      <c r="R385" s="274"/>
      <c r="S385" s="274"/>
      <c r="T385" s="275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146</v>
      </c>
      <c r="AU385" s="18" t="s">
        <v>85</v>
      </c>
    </row>
    <row r="386" s="2" customFormat="1" ht="6.96" customHeight="1">
      <c r="A386" s="39"/>
      <c r="B386" s="60"/>
      <c r="C386" s="61"/>
      <c r="D386" s="61"/>
      <c r="E386" s="61"/>
      <c r="F386" s="61"/>
      <c r="G386" s="61"/>
      <c r="H386" s="61"/>
      <c r="I386" s="170"/>
      <c r="J386" s="61"/>
      <c r="K386" s="61"/>
      <c r="L386" s="45"/>
      <c r="M386" s="39"/>
      <c r="O386" s="39"/>
      <c r="P386" s="39"/>
      <c r="Q386" s="39"/>
      <c r="R386" s="39"/>
      <c r="S386" s="39"/>
      <c r="T386" s="39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</row>
  </sheetData>
  <sheetProtection sheet="1" autoFilter="0" formatColumns="0" formatRows="0" objects="1" scenarios="1" spinCount="100000" saltValue="s2BPoDRtu29W6AuTk71EsZGmHlhSZeR0yrPxRIKa2BweNDsp9OpqfbeoulqS1HYrowpoAbX2cyZL8wnYfZeYKg==" hashValue="y0L1jHlqvahI25KdHIUqLB9stJOeiVkCRAbU0r2wsfpaZ2Vmw/BJ/66fFgyDcgD4I/RjNnE4L9O6jCtESH2PtA==" algorithmName="SHA-512" password="CC35"/>
  <autoFilter ref="C91:K385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85</v>
      </c>
    </row>
    <row r="4" s="1" customFormat="1" ht="24.96" customHeight="1">
      <c r="B4" s="21"/>
      <c r="D4" s="133" t="s">
        <v>98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Preference veřejné dopravy města Třebíč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99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24.75" customHeight="1">
      <c r="A9" s="39"/>
      <c r="B9" s="45"/>
      <c r="C9" s="39"/>
      <c r="D9" s="39"/>
      <c r="E9" s="139" t="s">
        <v>1286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84</v>
      </c>
      <c r="G11" s="39"/>
      <c r="H11" s="39"/>
      <c r="I11" s="141" t="s">
        <v>20</v>
      </c>
      <c r="J11" s="140" t="s">
        <v>101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25. 5. 2021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21.84" customHeight="1">
      <c r="A13" s="39"/>
      <c r="B13" s="45"/>
      <c r="C13" s="39"/>
      <c r="D13" s="143" t="s">
        <v>102</v>
      </c>
      <c r="E13" s="39"/>
      <c r="F13" s="144" t="s">
        <v>103</v>
      </c>
      <c r="G13" s="39"/>
      <c r="H13" s="39"/>
      <c r="I13" s="145" t="s">
        <v>104</v>
      </c>
      <c r="J13" s="144" t="s">
        <v>105</v>
      </c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27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22</v>
      </c>
      <c r="F15" s="39"/>
      <c r="G15" s="39"/>
      <c r="H15" s="39"/>
      <c r="I15" s="141" t="s">
        <v>28</v>
      </c>
      <c r="J15" s="140" t="s">
        <v>29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30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32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33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35</v>
      </c>
      <c r="E23" s="39"/>
      <c r="F23" s="39"/>
      <c r="G23" s="39"/>
      <c r="H23" s="39"/>
      <c r="I23" s="141" t="s">
        <v>26</v>
      </c>
      <c r="J23" s="140" t="s">
        <v>36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37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38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83.25" customHeight="1">
      <c r="A27" s="146"/>
      <c r="B27" s="147"/>
      <c r="C27" s="146"/>
      <c r="D27" s="146"/>
      <c r="E27" s="148" t="s">
        <v>39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2"/>
      <c r="J29" s="151"/>
      <c r="K29" s="151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40</v>
      </c>
      <c r="E30" s="39"/>
      <c r="F30" s="39"/>
      <c r="G30" s="39"/>
      <c r="H30" s="39"/>
      <c r="I30" s="137"/>
      <c r="J30" s="154">
        <f>ROUND(J93,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2"/>
      <c r="J31" s="151"/>
      <c r="K31" s="151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42</v>
      </c>
      <c r="G32" s="39"/>
      <c r="H32" s="39"/>
      <c r="I32" s="156" t="s">
        <v>41</v>
      </c>
      <c r="J32" s="155" t="s">
        <v>43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44</v>
      </c>
      <c r="E33" s="135" t="s">
        <v>45</v>
      </c>
      <c r="F33" s="158">
        <f>ROUND((SUM(BE93:BE373)),  2)</f>
        <v>0</v>
      </c>
      <c r="G33" s="39"/>
      <c r="H33" s="39"/>
      <c r="I33" s="159">
        <v>0.20999999999999999</v>
      </c>
      <c r="J33" s="158">
        <f>ROUND(((SUM(BE93:BE373))*I33),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46</v>
      </c>
      <c r="F34" s="158">
        <f>ROUND((SUM(BF93:BF373)),  2)</f>
        <v>0</v>
      </c>
      <c r="G34" s="39"/>
      <c r="H34" s="39"/>
      <c r="I34" s="159">
        <v>0.14999999999999999</v>
      </c>
      <c r="J34" s="158">
        <f>ROUND(((SUM(BF93:BF373))*I34),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47</v>
      </c>
      <c r="F35" s="158">
        <f>ROUND((SUM(BG93:BG373)),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48</v>
      </c>
      <c r="F36" s="158">
        <f>ROUND((SUM(BH93:BH373)),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49</v>
      </c>
      <c r="F37" s="158">
        <f>ROUND((SUM(BI93:BI373)),  2)</f>
        <v>0</v>
      </c>
      <c r="G37" s="39"/>
      <c r="H37" s="39"/>
      <c r="I37" s="159">
        <v>0</v>
      </c>
      <c r="J37" s="158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50</v>
      </c>
      <c r="E39" s="162"/>
      <c r="F39" s="162"/>
      <c r="G39" s="163" t="s">
        <v>51</v>
      </c>
      <c r="H39" s="164" t="s">
        <v>52</v>
      </c>
      <c r="I39" s="165"/>
      <c r="J39" s="166">
        <f>SUM(J30:J37)</f>
        <v>0</v>
      </c>
      <c r="K39" s="167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4" t="str">
        <f>E7</f>
        <v>Preference veřejné dopravy města Třebíč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4.75" customHeight="1">
      <c r="A50" s="39"/>
      <c r="B50" s="40"/>
      <c r="C50" s="41"/>
      <c r="D50" s="41"/>
      <c r="E50" s="70" t="str">
        <f>E9</f>
        <v>G.b bez zem.prací - Znojemská x Kubišova x Družstevní - KAM bez zemních prací v rámci SSZ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Město Třebíč</v>
      </c>
      <c r="G52" s="41"/>
      <c r="H52" s="41"/>
      <c r="I52" s="141" t="s">
        <v>23</v>
      </c>
      <c r="J52" s="73" t="str">
        <f>IF(J12="","",J12)</f>
        <v>25. 5. 2021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Třebíč</v>
      </c>
      <c r="G54" s="41"/>
      <c r="H54" s="41"/>
      <c r="I54" s="141" t="s">
        <v>32</v>
      </c>
      <c r="J54" s="37" t="str">
        <f>E21</f>
        <v>Ing. Karel Tomek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141" t="s">
        <v>35</v>
      </c>
      <c r="J55" s="37" t="str">
        <f>E24</f>
        <v>Ivalú Macarena Ávila Herrera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5" t="s">
        <v>107</v>
      </c>
      <c r="D57" s="176"/>
      <c r="E57" s="176"/>
      <c r="F57" s="176"/>
      <c r="G57" s="176"/>
      <c r="H57" s="176"/>
      <c r="I57" s="177"/>
      <c r="J57" s="178" t="s">
        <v>108</v>
      </c>
      <c r="K57" s="176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9" t="s">
        <v>72</v>
      </c>
      <c r="D59" s="41"/>
      <c r="E59" s="41"/>
      <c r="F59" s="41"/>
      <c r="G59" s="41"/>
      <c r="H59" s="41"/>
      <c r="I59" s="137"/>
      <c r="J59" s="103">
        <f>J93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80"/>
      <c r="C60" s="181"/>
      <c r="D60" s="182" t="s">
        <v>110</v>
      </c>
      <c r="E60" s="183"/>
      <c r="F60" s="183"/>
      <c r="G60" s="183"/>
      <c r="H60" s="183"/>
      <c r="I60" s="184"/>
      <c r="J60" s="185">
        <f>J94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80"/>
      <c r="C61" s="181"/>
      <c r="D61" s="182" t="s">
        <v>111</v>
      </c>
      <c r="E61" s="183"/>
      <c r="F61" s="183"/>
      <c r="G61" s="183"/>
      <c r="H61" s="183"/>
      <c r="I61" s="184"/>
      <c r="J61" s="185">
        <f>J98</f>
        <v>0</v>
      </c>
      <c r="K61" s="181"/>
      <c r="L61" s="186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87"/>
      <c r="C62" s="188"/>
      <c r="D62" s="189" t="s">
        <v>112</v>
      </c>
      <c r="E62" s="190"/>
      <c r="F62" s="190"/>
      <c r="G62" s="190"/>
      <c r="H62" s="190"/>
      <c r="I62" s="191"/>
      <c r="J62" s="192">
        <f>J99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113</v>
      </c>
      <c r="E63" s="190"/>
      <c r="F63" s="190"/>
      <c r="G63" s="190"/>
      <c r="H63" s="190"/>
      <c r="I63" s="191"/>
      <c r="J63" s="192">
        <f>J111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80"/>
      <c r="C64" s="181"/>
      <c r="D64" s="182" t="s">
        <v>114</v>
      </c>
      <c r="E64" s="183"/>
      <c r="F64" s="183"/>
      <c r="G64" s="183"/>
      <c r="H64" s="183"/>
      <c r="I64" s="184"/>
      <c r="J64" s="185">
        <f>J138</f>
        <v>0</v>
      </c>
      <c r="K64" s="181"/>
      <c r="L64" s="18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7"/>
      <c r="C65" s="188"/>
      <c r="D65" s="189" t="s">
        <v>115</v>
      </c>
      <c r="E65" s="190"/>
      <c r="F65" s="190"/>
      <c r="G65" s="190"/>
      <c r="H65" s="190"/>
      <c r="I65" s="191"/>
      <c r="J65" s="192">
        <f>J139</f>
        <v>0</v>
      </c>
      <c r="K65" s="188"/>
      <c r="L65" s="19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7"/>
      <c r="C66" s="188"/>
      <c r="D66" s="189" t="s">
        <v>116</v>
      </c>
      <c r="E66" s="190"/>
      <c r="F66" s="190"/>
      <c r="G66" s="190"/>
      <c r="H66" s="190"/>
      <c r="I66" s="191"/>
      <c r="J66" s="192">
        <f>J176</f>
        <v>0</v>
      </c>
      <c r="K66" s="188"/>
      <c r="L66" s="19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7"/>
      <c r="C67" s="188"/>
      <c r="D67" s="189" t="s">
        <v>117</v>
      </c>
      <c r="E67" s="190"/>
      <c r="F67" s="190"/>
      <c r="G67" s="190"/>
      <c r="H67" s="190"/>
      <c r="I67" s="191"/>
      <c r="J67" s="192">
        <f>J290</f>
        <v>0</v>
      </c>
      <c r="K67" s="188"/>
      <c r="L67" s="19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80"/>
      <c r="C68" s="181"/>
      <c r="D68" s="182" t="s">
        <v>118</v>
      </c>
      <c r="E68" s="183"/>
      <c r="F68" s="183"/>
      <c r="G68" s="183"/>
      <c r="H68" s="183"/>
      <c r="I68" s="184"/>
      <c r="J68" s="185">
        <f>J320</f>
        <v>0</v>
      </c>
      <c r="K68" s="181"/>
      <c r="L68" s="186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7"/>
      <c r="C69" s="188"/>
      <c r="D69" s="189" t="s">
        <v>119</v>
      </c>
      <c r="E69" s="190"/>
      <c r="F69" s="190"/>
      <c r="G69" s="190"/>
      <c r="H69" s="190"/>
      <c r="I69" s="191"/>
      <c r="J69" s="192">
        <f>J336</f>
        <v>0</v>
      </c>
      <c r="K69" s="188"/>
      <c r="L69" s="19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80"/>
      <c r="C70" s="181"/>
      <c r="D70" s="182" t="s">
        <v>120</v>
      </c>
      <c r="E70" s="183"/>
      <c r="F70" s="183"/>
      <c r="G70" s="183"/>
      <c r="H70" s="183"/>
      <c r="I70" s="184"/>
      <c r="J70" s="185">
        <f>J341</f>
        <v>0</v>
      </c>
      <c r="K70" s="181"/>
      <c r="L70" s="186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80"/>
      <c r="C71" s="181"/>
      <c r="D71" s="182" t="s">
        <v>121</v>
      </c>
      <c r="E71" s="183"/>
      <c r="F71" s="183"/>
      <c r="G71" s="183"/>
      <c r="H71" s="183"/>
      <c r="I71" s="184"/>
      <c r="J71" s="185">
        <f>J357</f>
        <v>0</v>
      </c>
      <c r="K71" s="181"/>
      <c r="L71" s="186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7"/>
      <c r="C72" s="188"/>
      <c r="D72" s="189" t="s">
        <v>122</v>
      </c>
      <c r="E72" s="190"/>
      <c r="F72" s="190"/>
      <c r="G72" s="190"/>
      <c r="H72" s="190"/>
      <c r="I72" s="191"/>
      <c r="J72" s="192">
        <f>J358</f>
        <v>0</v>
      </c>
      <c r="K72" s="188"/>
      <c r="L72" s="19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7"/>
      <c r="C73" s="188"/>
      <c r="D73" s="189" t="s">
        <v>123</v>
      </c>
      <c r="E73" s="190"/>
      <c r="F73" s="190"/>
      <c r="G73" s="190"/>
      <c r="H73" s="190"/>
      <c r="I73" s="191"/>
      <c r="J73" s="192">
        <f>J371</f>
        <v>0</v>
      </c>
      <c r="K73" s="188"/>
      <c r="L73" s="19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170"/>
      <c r="J75" s="61"/>
      <c r="K75" s="6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173"/>
      <c r="J79" s="63"/>
      <c r="K79" s="63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124</v>
      </c>
      <c r="D80" s="41"/>
      <c r="E80" s="41"/>
      <c r="F80" s="41"/>
      <c r="G80" s="41"/>
      <c r="H80" s="41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137"/>
      <c r="J82" s="41"/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4" t="str">
        <f>E7</f>
        <v>Preference veřejné dopravy města Třebíč</v>
      </c>
      <c r="F83" s="33"/>
      <c r="G83" s="33"/>
      <c r="H83" s="33"/>
      <c r="I83" s="137"/>
      <c r="J83" s="41"/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99</v>
      </c>
      <c r="D84" s="41"/>
      <c r="E84" s="41"/>
      <c r="F84" s="41"/>
      <c r="G84" s="41"/>
      <c r="H84" s="41"/>
      <c r="I84" s="137"/>
      <c r="J84" s="41"/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4.75" customHeight="1">
      <c r="A85" s="39"/>
      <c r="B85" s="40"/>
      <c r="C85" s="41"/>
      <c r="D85" s="41"/>
      <c r="E85" s="70" t="str">
        <f>E9</f>
        <v>G.b bez zem.prací - Znojemská x Kubišova x Družstevní - KAM bez zemních prací v rámci SSZ</v>
      </c>
      <c r="F85" s="41"/>
      <c r="G85" s="41"/>
      <c r="H85" s="41"/>
      <c r="I85" s="137"/>
      <c r="J85" s="41"/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137"/>
      <c r="J86" s="41"/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F12</f>
        <v>Město Třebíč</v>
      </c>
      <c r="G87" s="41"/>
      <c r="H87" s="41"/>
      <c r="I87" s="141" t="s">
        <v>23</v>
      </c>
      <c r="J87" s="73" t="str">
        <f>IF(J12="","",J12)</f>
        <v>25. 5. 2021</v>
      </c>
      <c r="K87" s="41"/>
      <c r="L87" s="13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37"/>
      <c r="J88" s="41"/>
      <c r="K88" s="41"/>
      <c r="L88" s="13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E15</f>
        <v>Město Třebíč</v>
      </c>
      <c r="G89" s="41"/>
      <c r="H89" s="41"/>
      <c r="I89" s="141" t="s">
        <v>32</v>
      </c>
      <c r="J89" s="37" t="str">
        <f>E21</f>
        <v>Ing. Karel Tomek</v>
      </c>
      <c r="K89" s="41"/>
      <c r="L89" s="13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5.65" customHeight="1">
      <c r="A90" s="39"/>
      <c r="B90" s="40"/>
      <c r="C90" s="33" t="s">
        <v>30</v>
      </c>
      <c r="D90" s="41"/>
      <c r="E90" s="41"/>
      <c r="F90" s="28" t="str">
        <f>IF(E18="","",E18)</f>
        <v>Vyplň údaj</v>
      </c>
      <c r="G90" s="41"/>
      <c r="H90" s="41"/>
      <c r="I90" s="141" t="s">
        <v>35</v>
      </c>
      <c r="J90" s="37" t="str">
        <f>E24</f>
        <v>Ivalú Macarena Ávila Herrera</v>
      </c>
      <c r="K90" s="41"/>
      <c r="L90" s="13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137"/>
      <c r="J91" s="41"/>
      <c r="K91" s="41"/>
      <c r="L91" s="13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94"/>
      <c r="B92" s="195"/>
      <c r="C92" s="196" t="s">
        <v>125</v>
      </c>
      <c r="D92" s="197" t="s">
        <v>59</v>
      </c>
      <c r="E92" s="197" t="s">
        <v>55</v>
      </c>
      <c r="F92" s="197" t="s">
        <v>56</v>
      </c>
      <c r="G92" s="197" t="s">
        <v>126</v>
      </c>
      <c r="H92" s="197" t="s">
        <v>127</v>
      </c>
      <c r="I92" s="198" t="s">
        <v>128</v>
      </c>
      <c r="J92" s="197" t="s">
        <v>108</v>
      </c>
      <c r="K92" s="199" t="s">
        <v>129</v>
      </c>
      <c r="L92" s="200"/>
      <c r="M92" s="93" t="s">
        <v>19</v>
      </c>
      <c r="N92" s="94" t="s">
        <v>44</v>
      </c>
      <c r="O92" s="94" t="s">
        <v>130</v>
      </c>
      <c r="P92" s="94" t="s">
        <v>131</v>
      </c>
      <c r="Q92" s="94" t="s">
        <v>132</v>
      </c>
      <c r="R92" s="94" t="s">
        <v>133</v>
      </c>
      <c r="S92" s="94" t="s">
        <v>134</v>
      </c>
      <c r="T92" s="95" t="s">
        <v>135</v>
      </c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</row>
    <row r="93" s="2" customFormat="1" ht="22.8" customHeight="1">
      <c r="A93" s="39"/>
      <c r="B93" s="40"/>
      <c r="C93" s="100" t="s">
        <v>136</v>
      </c>
      <c r="D93" s="41"/>
      <c r="E93" s="41"/>
      <c r="F93" s="41"/>
      <c r="G93" s="41"/>
      <c r="H93" s="41"/>
      <c r="I93" s="137"/>
      <c r="J93" s="201">
        <f>BK93</f>
        <v>0</v>
      </c>
      <c r="K93" s="41"/>
      <c r="L93" s="45"/>
      <c r="M93" s="96"/>
      <c r="N93" s="202"/>
      <c r="O93" s="97"/>
      <c r="P93" s="203">
        <f>P94+P98+P138+P320+P341+P357</f>
        <v>0</v>
      </c>
      <c r="Q93" s="97"/>
      <c r="R93" s="203">
        <f>R94+R98+R138+R320+R341+R357</f>
        <v>16.672950000000004</v>
      </c>
      <c r="S93" s="97"/>
      <c r="T93" s="204">
        <f>T94+T98+T138+T320+T341+T357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73</v>
      </c>
      <c r="AU93" s="18" t="s">
        <v>109</v>
      </c>
      <c r="BK93" s="205">
        <f>BK94+BK98+BK138+BK320+BK341+BK357</f>
        <v>0</v>
      </c>
    </row>
    <row r="94" s="12" customFormat="1" ht="25.92" customHeight="1">
      <c r="A94" s="12"/>
      <c r="B94" s="206"/>
      <c r="C94" s="207"/>
      <c r="D94" s="208" t="s">
        <v>73</v>
      </c>
      <c r="E94" s="209" t="s">
        <v>137</v>
      </c>
      <c r="F94" s="209" t="s">
        <v>138</v>
      </c>
      <c r="G94" s="207"/>
      <c r="H94" s="207"/>
      <c r="I94" s="210"/>
      <c r="J94" s="211">
        <f>BK94</f>
        <v>0</v>
      </c>
      <c r="K94" s="207"/>
      <c r="L94" s="212"/>
      <c r="M94" s="213"/>
      <c r="N94" s="214"/>
      <c r="O94" s="214"/>
      <c r="P94" s="215">
        <f>SUM(P95:P97)</f>
        <v>0</v>
      </c>
      <c r="Q94" s="214"/>
      <c r="R94" s="215">
        <f>SUM(R95:R97)</f>
        <v>4.2500000000000003E-05</v>
      </c>
      <c r="S94" s="214"/>
      <c r="T94" s="216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7" t="s">
        <v>85</v>
      </c>
      <c r="AT94" s="218" t="s">
        <v>73</v>
      </c>
      <c r="AU94" s="218" t="s">
        <v>74</v>
      </c>
      <c r="AY94" s="217" t="s">
        <v>139</v>
      </c>
      <c r="BK94" s="219">
        <f>SUM(BK95:BK97)</f>
        <v>0</v>
      </c>
    </row>
    <row r="95" s="2" customFormat="1" ht="21.75" customHeight="1">
      <c r="A95" s="39"/>
      <c r="B95" s="40"/>
      <c r="C95" s="220" t="s">
        <v>82</v>
      </c>
      <c r="D95" s="220" t="s">
        <v>140</v>
      </c>
      <c r="E95" s="221" t="s">
        <v>141</v>
      </c>
      <c r="F95" s="222" t="s">
        <v>142</v>
      </c>
      <c r="G95" s="223" t="s">
        <v>143</v>
      </c>
      <c r="H95" s="224">
        <v>0.17000000000000001</v>
      </c>
      <c r="I95" s="225"/>
      <c r="J95" s="226">
        <f>ROUND(I95*H95,2)</f>
        <v>0</v>
      </c>
      <c r="K95" s="222" t="s">
        <v>19</v>
      </c>
      <c r="L95" s="45"/>
      <c r="M95" s="227" t="s">
        <v>19</v>
      </c>
      <c r="N95" s="228" t="s">
        <v>45</v>
      </c>
      <c r="O95" s="85"/>
      <c r="P95" s="229">
        <f>O95*H95</f>
        <v>0</v>
      </c>
      <c r="Q95" s="229">
        <v>0.00025000000000000001</v>
      </c>
      <c r="R95" s="229">
        <f>Q95*H95</f>
        <v>4.2500000000000003E-05</v>
      </c>
      <c r="S95" s="229">
        <v>0</v>
      </c>
      <c r="T95" s="230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31" t="s">
        <v>144</v>
      </c>
      <c r="AT95" s="231" t="s">
        <v>140</v>
      </c>
      <c r="AU95" s="231" t="s">
        <v>82</v>
      </c>
      <c r="AY95" s="18" t="s">
        <v>139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18" t="s">
        <v>82</v>
      </c>
      <c r="BK95" s="232">
        <f>ROUND(I95*H95,2)</f>
        <v>0</v>
      </c>
      <c r="BL95" s="18" t="s">
        <v>144</v>
      </c>
      <c r="BM95" s="231" t="s">
        <v>145</v>
      </c>
    </row>
    <row r="96" s="2" customFormat="1">
      <c r="A96" s="39"/>
      <c r="B96" s="40"/>
      <c r="C96" s="41"/>
      <c r="D96" s="233" t="s">
        <v>146</v>
      </c>
      <c r="E96" s="41"/>
      <c r="F96" s="234" t="s">
        <v>142</v>
      </c>
      <c r="G96" s="41"/>
      <c r="H96" s="41"/>
      <c r="I96" s="137"/>
      <c r="J96" s="41"/>
      <c r="K96" s="41"/>
      <c r="L96" s="45"/>
      <c r="M96" s="235"/>
      <c r="N96" s="236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146</v>
      </c>
      <c r="AU96" s="18" t="s">
        <v>82</v>
      </c>
    </row>
    <row r="97" s="13" customFormat="1">
      <c r="A97" s="13"/>
      <c r="B97" s="237"/>
      <c r="C97" s="238"/>
      <c r="D97" s="233" t="s">
        <v>147</v>
      </c>
      <c r="E97" s="239" t="s">
        <v>19</v>
      </c>
      <c r="F97" s="240" t="s">
        <v>1260</v>
      </c>
      <c r="G97" s="238"/>
      <c r="H97" s="241">
        <v>0.17000000000000001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7" t="s">
        <v>147</v>
      </c>
      <c r="AU97" s="247" t="s">
        <v>82</v>
      </c>
      <c r="AV97" s="13" t="s">
        <v>85</v>
      </c>
      <c r="AW97" s="13" t="s">
        <v>34</v>
      </c>
      <c r="AX97" s="13" t="s">
        <v>82</v>
      </c>
      <c r="AY97" s="247" t="s">
        <v>139</v>
      </c>
    </row>
    <row r="98" s="12" customFormat="1" ht="25.92" customHeight="1">
      <c r="A98" s="12"/>
      <c r="B98" s="206"/>
      <c r="C98" s="207"/>
      <c r="D98" s="208" t="s">
        <v>73</v>
      </c>
      <c r="E98" s="209" t="s">
        <v>149</v>
      </c>
      <c r="F98" s="209" t="s">
        <v>150</v>
      </c>
      <c r="G98" s="207"/>
      <c r="H98" s="207"/>
      <c r="I98" s="210"/>
      <c r="J98" s="211">
        <f>BK98</f>
        <v>0</v>
      </c>
      <c r="K98" s="207"/>
      <c r="L98" s="212"/>
      <c r="M98" s="213"/>
      <c r="N98" s="214"/>
      <c r="O98" s="214"/>
      <c r="P98" s="215">
        <f>P99+P111</f>
        <v>0</v>
      </c>
      <c r="Q98" s="214"/>
      <c r="R98" s="215">
        <f>R99+R111</f>
        <v>0.0019200000000000003</v>
      </c>
      <c r="S98" s="214"/>
      <c r="T98" s="216">
        <f>T99+T111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7" t="s">
        <v>85</v>
      </c>
      <c r="AT98" s="218" t="s">
        <v>73</v>
      </c>
      <c r="AU98" s="218" t="s">
        <v>74</v>
      </c>
      <c r="AY98" s="217" t="s">
        <v>139</v>
      </c>
      <c r="BK98" s="219">
        <f>BK99+BK111</f>
        <v>0</v>
      </c>
    </row>
    <row r="99" s="12" customFormat="1" ht="22.8" customHeight="1">
      <c r="A99" s="12"/>
      <c r="B99" s="206"/>
      <c r="C99" s="207"/>
      <c r="D99" s="208" t="s">
        <v>73</v>
      </c>
      <c r="E99" s="248" t="s">
        <v>151</v>
      </c>
      <c r="F99" s="248" t="s">
        <v>152</v>
      </c>
      <c r="G99" s="207"/>
      <c r="H99" s="207"/>
      <c r="I99" s="210"/>
      <c r="J99" s="249">
        <f>BK99</f>
        <v>0</v>
      </c>
      <c r="K99" s="207"/>
      <c r="L99" s="212"/>
      <c r="M99" s="213"/>
      <c r="N99" s="214"/>
      <c r="O99" s="214"/>
      <c r="P99" s="215">
        <f>SUM(P100:P110)</f>
        <v>0</v>
      </c>
      <c r="Q99" s="214"/>
      <c r="R99" s="215">
        <f>SUM(R100:R110)</f>
        <v>0.00096000000000000002</v>
      </c>
      <c r="S99" s="214"/>
      <c r="T99" s="216">
        <f>SUM(T100:T110)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7" t="s">
        <v>85</v>
      </c>
      <c r="AT99" s="218" t="s">
        <v>73</v>
      </c>
      <c r="AU99" s="218" t="s">
        <v>82</v>
      </c>
      <c r="AY99" s="217" t="s">
        <v>139</v>
      </c>
      <c r="BK99" s="219">
        <f>SUM(BK100:BK110)</f>
        <v>0</v>
      </c>
    </row>
    <row r="100" s="2" customFormat="1" ht="16.5" customHeight="1">
      <c r="A100" s="39"/>
      <c r="B100" s="40"/>
      <c r="C100" s="220" t="s">
        <v>85</v>
      </c>
      <c r="D100" s="220" t="s">
        <v>140</v>
      </c>
      <c r="E100" s="221" t="s">
        <v>153</v>
      </c>
      <c r="F100" s="222" t="s">
        <v>154</v>
      </c>
      <c r="G100" s="223" t="s">
        <v>155</v>
      </c>
      <c r="H100" s="224">
        <v>3</v>
      </c>
      <c r="I100" s="225"/>
      <c r="J100" s="226">
        <f>ROUND(I100*H100,2)</f>
        <v>0</v>
      </c>
      <c r="K100" s="222" t="s">
        <v>156</v>
      </c>
      <c r="L100" s="45"/>
      <c r="M100" s="227" t="s">
        <v>19</v>
      </c>
      <c r="N100" s="228" t="s">
        <v>45</v>
      </c>
      <c r="O100" s="85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31" t="s">
        <v>144</v>
      </c>
      <c r="AT100" s="231" t="s">
        <v>140</v>
      </c>
      <c r="AU100" s="231" t="s">
        <v>85</v>
      </c>
      <c r="AY100" s="18" t="s">
        <v>139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18" t="s">
        <v>82</v>
      </c>
      <c r="BK100" s="232">
        <f>ROUND(I100*H100,2)</f>
        <v>0</v>
      </c>
      <c r="BL100" s="18" t="s">
        <v>144</v>
      </c>
      <c r="BM100" s="231" t="s">
        <v>157</v>
      </c>
    </row>
    <row r="101" s="2" customFormat="1">
      <c r="A101" s="39"/>
      <c r="B101" s="40"/>
      <c r="C101" s="41"/>
      <c r="D101" s="233" t="s">
        <v>146</v>
      </c>
      <c r="E101" s="41"/>
      <c r="F101" s="234" t="s">
        <v>158</v>
      </c>
      <c r="G101" s="41"/>
      <c r="H101" s="41"/>
      <c r="I101" s="137"/>
      <c r="J101" s="41"/>
      <c r="K101" s="41"/>
      <c r="L101" s="45"/>
      <c r="M101" s="235"/>
      <c r="N101" s="236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146</v>
      </c>
      <c r="AU101" s="18" t="s">
        <v>85</v>
      </c>
    </row>
    <row r="102" s="2" customFormat="1" ht="16.5" customHeight="1">
      <c r="A102" s="39"/>
      <c r="B102" s="40"/>
      <c r="C102" s="250" t="s">
        <v>160</v>
      </c>
      <c r="D102" s="250" t="s">
        <v>161</v>
      </c>
      <c r="E102" s="251" t="s">
        <v>162</v>
      </c>
      <c r="F102" s="252" t="s">
        <v>163</v>
      </c>
      <c r="G102" s="253" t="s">
        <v>155</v>
      </c>
      <c r="H102" s="254">
        <v>1</v>
      </c>
      <c r="I102" s="255"/>
      <c r="J102" s="256">
        <f>ROUND(I102*H102,2)</f>
        <v>0</v>
      </c>
      <c r="K102" s="252" t="s">
        <v>156</v>
      </c>
      <c r="L102" s="257"/>
      <c r="M102" s="258" t="s">
        <v>19</v>
      </c>
      <c r="N102" s="259" t="s">
        <v>45</v>
      </c>
      <c r="O102" s="85"/>
      <c r="P102" s="229">
        <f>O102*H102</f>
        <v>0</v>
      </c>
      <c r="Q102" s="229">
        <v>0.00040000000000000002</v>
      </c>
      <c r="R102" s="229">
        <f>Q102*H102</f>
        <v>0.00040000000000000002</v>
      </c>
      <c r="S102" s="229">
        <v>0</v>
      </c>
      <c r="T102" s="230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31" t="s">
        <v>164</v>
      </c>
      <c r="AT102" s="231" t="s">
        <v>161</v>
      </c>
      <c r="AU102" s="231" t="s">
        <v>85</v>
      </c>
      <c r="AY102" s="18" t="s">
        <v>139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18" t="s">
        <v>82</v>
      </c>
      <c r="BK102" s="232">
        <f>ROUND(I102*H102,2)</f>
        <v>0</v>
      </c>
      <c r="BL102" s="18" t="s">
        <v>144</v>
      </c>
      <c r="BM102" s="231" t="s">
        <v>165</v>
      </c>
    </row>
    <row r="103" s="2" customFormat="1">
      <c r="A103" s="39"/>
      <c r="B103" s="40"/>
      <c r="C103" s="41"/>
      <c r="D103" s="233" t="s">
        <v>146</v>
      </c>
      <c r="E103" s="41"/>
      <c r="F103" s="234" t="s">
        <v>163</v>
      </c>
      <c r="G103" s="41"/>
      <c r="H103" s="41"/>
      <c r="I103" s="137"/>
      <c r="J103" s="41"/>
      <c r="K103" s="41"/>
      <c r="L103" s="45"/>
      <c r="M103" s="235"/>
      <c r="N103" s="236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146</v>
      </c>
      <c r="AU103" s="18" t="s">
        <v>85</v>
      </c>
    </row>
    <row r="104" s="13" customFormat="1">
      <c r="A104" s="13"/>
      <c r="B104" s="237"/>
      <c r="C104" s="238"/>
      <c r="D104" s="233" t="s">
        <v>147</v>
      </c>
      <c r="E104" s="239" t="s">
        <v>19</v>
      </c>
      <c r="F104" s="240" t="s">
        <v>1287</v>
      </c>
      <c r="G104" s="238"/>
      <c r="H104" s="241">
        <v>1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7" t="s">
        <v>147</v>
      </c>
      <c r="AU104" s="247" t="s">
        <v>85</v>
      </c>
      <c r="AV104" s="13" t="s">
        <v>85</v>
      </c>
      <c r="AW104" s="13" t="s">
        <v>34</v>
      </c>
      <c r="AX104" s="13" t="s">
        <v>82</v>
      </c>
      <c r="AY104" s="247" t="s">
        <v>139</v>
      </c>
    </row>
    <row r="105" s="2" customFormat="1" ht="16.5" customHeight="1">
      <c r="A105" s="39"/>
      <c r="B105" s="40"/>
      <c r="C105" s="250" t="s">
        <v>167</v>
      </c>
      <c r="D105" s="250" t="s">
        <v>161</v>
      </c>
      <c r="E105" s="251" t="s">
        <v>168</v>
      </c>
      <c r="F105" s="252" t="s">
        <v>169</v>
      </c>
      <c r="G105" s="253" t="s">
        <v>155</v>
      </c>
      <c r="H105" s="254">
        <v>1</v>
      </c>
      <c r="I105" s="255"/>
      <c r="J105" s="256">
        <f>ROUND(I105*H105,2)</f>
        <v>0</v>
      </c>
      <c r="K105" s="252" t="s">
        <v>156</v>
      </c>
      <c r="L105" s="257"/>
      <c r="M105" s="258" t="s">
        <v>19</v>
      </c>
      <c r="N105" s="259" t="s">
        <v>45</v>
      </c>
      <c r="O105" s="85"/>
      <c r="P105" s="229">
        <f>O105*H105</f>
        <v>0</v>
      </c>
      <c r="Q105" s="229">
        <v>0.00040000000000000002</v>
      </c>
      <c r="R105" s="229">
        <f>Q105*H105</f>
        <v>0.00040000000000000002</v>
      </c>
      <c r="S105" s="229">
        <v>0</v>
      </c>
      <c r="T105" s="230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31" t="s">
        <v>164</v>
      </c>
      <c r="AT105" s="231" t="s">
        <v>161</v>
      </c>
      <c r="AU105" s="231" t="s">
        <v>85</v>
      </c>
      <c r="AY105" s="18" t="s">
        <v>139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18" t="s">
        <v>82</v>
      </c>
      <c r="BK105" s="232">
        <f>ROUND(I105*H105,2)</f>
        <v>0</v>
      </c>
      <c r="BL105" s="18" t="s">
        <v>144</v>
      </c>
      <c r="BM105" s="231" t="s">
        <v>170</v>
      </c>
    </row>
    <row r="106" s="2" customFormat="1">
      <c r="A106" s="39"/>
      <c r="B106" s="40"/>
      <c r="C106" s="41"/>
      <c r="D106" s="233" t="s">
        <v>146</v>
      </c>
      <c r="E106" s="41"/>
      <c r="F106" s="234" t="s">
        <v>169</v>
      </c>
      <c r="G106" s="41"/>
      <c r="H106" s="41"/>
      <c r="I106" s="137"/>
      <c r="J106" s="41"/>
      <c r="K106" s="41"/>
      <c r="L106" s="45"/>
      <c r="M106" s="235"/>
      <c r="N106" s="236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146</v>
      </c>
      <c r="AU106" s="18" t="s">
        <v>85</v>
      </c>
    </row>
    <row r="107" s="13" customFormat="1">
      <c r="A107" s="13"/>
      <c r="B107" s="237"/>
      <c r="C107" s="238"/>
      <c r="D107" s="233" t="s">
        <v>147</v>
      </c>
      <c r="E107" s="239" t="s">
        <v>19</v>
      </c>
      <c r="F107" s="240" t="s">
        <v>1287</v>
      </c>
      <c r="G107" s="238"/>
      <c r="H107" s="241">
        <v>1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7" t="s">
        <v>147</v>
      </c>
      <c r="AU107" s="247" t="s">
        <v>85</v>
      </c>
      <c r="AV107" s="13" t="s">
        <v>85</v>
      </c>
      <c r="AW107" s="13" t="s">
        <v>34</v>
      </c>
      <c r="AX107" s="13" t="s">
        <v>82</v>
      </c>
      <c r="AY107" s="247" t="s">
        <v>139</v>
      </c>
    </row>
    <row r="108" s="2" customFormat="1" ht="16.5" customHeight="1">
      <c r="A108" s="39"/>
      <c r="B108" s="40"/>
      <c r="C108" s="250" t="s">
        <v>171</v>
      </c>
      <c r="D108" s="250" t="s">
        <v>161</v>
      </c>
      <c r="E108" s="251" t="s">
        <v>172</v>
      </c>
      <c r="F108" s="252" t="s">
        <v>173</v>
      </c>
      <c r="G108" s="253" t="s">
        <v>155</v>
      </c>
      <c r="H108" s="254">
        <v>1</v>
      </c>
      <c r="I108" s="255"/>
      <c r="J108" s="256">
        <f>ROUND(I108*H108,2)</f>
        <v>0</v>
      </c>
      <c r="K108" s="252" t="s">
        <v>156</v>
      </c>
      <c r="L108" s="257"/>
      <c r="M108" s="258" t="s">
        <v>19</v>
      </c>
      <c r="N108" s="259" t="s">
        <v>45</v>
      </c>
      <c r="O108" s="85"/>
      <c r="P108" s="229">
        <f>O108*H108</f>
        <v>0</v>
      </c>
      <c r="Q108" s="229">
        <v>0.00016000000000000001</v>
      </c>
      <c r="R108" s="229">
        <f>Q108*H108</f>
        <v>0.00016000000000000001</v>
      </c>
      <c r="S108" s="229">
        <v>0</v>
      </c>
      <c r="T108" s="230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31" t="s">
        <v>164</v>
      </c>
      <c r="AT108" s="231" t="s">
        <v>161</v>
      </c>
      <c r="AU108" s="231" t="s">
        <v>85</v>
      </c>
      <c r="AY108" s="18" t="s">
        <v>139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18" t="s">
        <v>82</v>
      </c>
      <c r="BK108" s="232">
        <f>ROUND(I108*H108,2)</f>
        <v>0</v>
      </c>
      <c r="BL108" s="18" t="s">
        <v>144</v>
      </c>
      <c r="BM108" s="231" t="s">
        <v>174</v>
      </c>
    </row>
    <row r="109" s="2" customFormat="1">
      <c r="A109" s="39"/>
      <c r="B109" s="40"/>
      <c r="C109" s="41"/>
      <c r="D109" s="233" t="s">
        <v>146</v>
      </c>
      <c r="E109" s="41"/>
      <c r="F109" s="234" t="s">
        <v>173</v>
      </c>
      <c r="G109" s="41"/>
      <c r="H109" s="41"/>
      <c r="I109" s="137"/>
      <c r="J109" s="41"/>
      <c r="K109" s="41"/>
      <c r="L109" s="45"/>
      <c r="M109" s="235"/>
      <c r="N109" s="236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146</v>
      </c>
      <c r="AU109" s="18" t="s">
        <v>85</v>
      </c>
    </row>
    <row r="110" s="13" customFormat="1">
      <c r="A110" s="13"/>
      <c r="B110" s="237"/>
      <c r="C110" s="238"/>
      <c r="D110" s="233" t="s">
        <v>147</v>
      </c>
      <c r="E110" s="239" t="s">
        <v>19</v>
      </c>
      <c r="F110" s="240" t="s">
        <v>1287</v>
      </c>
      <c r="G110" s="238"/>
      <c r="H110" s="241">
        <v>1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147</v>
      </c>
      <c r="AU110" s="247" t="s">
        <v>85</v>
      </c>
      <c r="AV110" s="13" t="s">
        <v>85</v>
      </c>
      <c r="AW110" s="13" t="s">
        <v>34</v>
      </c>
      <c r="AX110" s="13" t="s">
        <v>82</v>
      </c>
      <c r="AY110" s="247" t="s">
        <v>139</v>
      </c>
    </row>
    <row r="111" s="12" customFormat="1" ht="22.8" customHeight="1">
      <c r="A111" s="12"/>
      <c r="B111" s="206"/>
      <c r="C111" s="207"/>
      <c r="D111" s="208" t="s">
        <v>73</v>
      </c>
      <c r="E111" s="248" t="s">
        <v>175</v>
      </c>
      <c r="F111" s="248" t="s">
        <v>176</v>
      </c>
      <c r="G111" s="207"/>
      <c r="H111" s="207"/>
      <c r="I111" s="210"/>
      <c r="J111" s="249">
        <f>BK111</f>
        <v>0</v>
      </c>
      <c r="K111" s="207"/>
      <c r="L111" s="212"/>
      <c r="M111" s="213"/>
      <c r="N111" s="214"/>
      <c r="O111" s="214"/>
      <c r="P111" s="215">
        <f>SUM(P112:P137)</f>
        <v>0</v>
      </c>
      <c r="Q111" s="214"/>
      <c r="R111" s="215">
        <f>SUM(R112:R137)</f>
        <v>0.00096000000000000013</v>
      </c>
      <c r="S111" s="214"/>
      <c r="T111" s="216">
        <f>SUM(T112:T137)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7" t="s">
        <v>85</v>
      </c>
      <c r="AT111" s="218" t="s">
        <v>73</v>
      </c>
      <c r="AU111" s="218" t="s">
        <v>82</v>
      </c>
      <c r="AY111" s="217" t="s">
        <v>139</v>
      </c>
      <c r="BK111" s="219">
        <f>SUM(BK112:BK137)</f>
        <v>0</v>
      </c>
    </row>
    <row r="112" s="2" customFormat="1" ht="21.75" customHeight="1">
      <c r="A112" s="39"/>
      <c r="B112" s="40"/>
      <c r="C112" s="220" t="s">
        <v>177</v>
      </c>
      <c r="D112" s="220" t="s">
        <v>140</v>
      </c>
      <c r="E112" s="221" t="s">
        <v>178</v>
      </c>
      <c r="F112" s="222" t="s">
        <v>179</v>
      </c>
      <c r="G112" s="223" t="s">
        <v>180</v>
      </c>
      <c r="H112" s="224">
        <v>20</v>
      </c>
      <c r="I112" s="225"/>
      <c r="J112" s="226">
        <f>ROUND(I112*H112,2)</f>
        <v>0</v>
      </c>
      <c r="K112" s="222" t="s">
        <v>156</v>
      </c>
      <c r="L112" s="45"/>
      <c r="M112" s="227" t="s">
        <v>19</v>
      </c>
      <c r="N112" s="228" t="s">
        <v>45</v>
      </c>
      <c r="O112" s="85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31" t="s">
        <v>144</v>
      </c>
      <c r="AT112" s="231" t="s">
        <v>140</v>
      </c>
      <c r="AU112" s="231" t="s">
        <v>85</v>
      </c>
      <c r="AY112" s="18" t="s">
        <v>139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18" t="s">
        <v>82</v>
      </c>
      <c r="BK112" s="232">
        <f>ROUND(I112*H112,2)</f>
        <v>0</v>
      </c>
      <c r="BL112" s="18" t="s">
        <v>144</v>
      </c>
      <c r="BM112" s="231" t="s">
        <v>181</v>
      </c>
    </row>
    <row r="113" s="2" customFormat="1">
      <c r="A113" s="39"/>
      <c r="B113" s="40"/>
      <c r="C113" s="41"/>
      <c r="D113" s="233" t="s">
        <v>146</v>
      </c>
      <c r="E113" s="41"/>
      <c r="F113" s="234" t="s">
        <v>182</v>
      </c>
      <c r="G113" s="41"/>
      <c r="H113" s="41"/>
      <c r="I113" s="137"/>
      <c r="J113" s="41"/>
      <c r="K113" s="41"/>
      <c r="L113" s="45"/>
      <c r="M113" s="235"/>
      <c r="N113" s="236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146</v>
      </c>
      <c r="AU113" s="18" t="s">
        <v>85</v>
      </c>
    </row>
    <row r="114" s="2" customFormat="1">
      <c r="A114" s="39"/>
      <c r="B114" s="40"/>
      <c r="C114" s="41"/>
      <c r="D114" s="233" t="s">
        <v>183</v>
      </c>
      <c r="E114" s="41"/>
      <c r="F114" s="260" t="s">
        <v>184</v>
      </c>
      <c r="G114" s="41"/>
      <c r="H114" s="41"/>
      <c r="I114" s="137"/>
      <c r="J114" s="41"/>
      <c r="K114" s="41"/>
      <c r="L114" s="45"/>
      <c r="M114" s="235"/>
      <c r="N114" s="236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183</v>
      </c>
      <c r="AU114" s="18" t="s">
        <v>85</v>
      </c>
    </row>
    <row r="115" s="2" customFormat="1" ht="16.5" customHeight="1">
      <c r="A115" s="39"/>
      <c r="B115" s="40"/>
      <c r="C115" s="250" t="s">
        <v>185</v>
      </c>
      <c r="D115" s="250" t="s">
        <v>161</v>
      </c>
      <c r="E115" s="251" t="s">
        <v>186</v>
      </c>
      <c r="F115" s="252" t="s">
        <v>187</v>
      </c>
      <c r="G115" s="253" t="s">
        <v>180</v>
      </c>
      <c r="H115" s="254">
        <v>24</v>
      </c>
      <c r="I115" s="255"/>
      <c r="J115" s="256">
        <f>ROUND(I115*H115,2)</f>
        <v>0</v>
      </c>
      <c r="K115" s="252" t="s">
        <v>156</v>
      </c>
      <c r="L115" s="257"/>
      <c r="M115" s="258" t="s">
        <v>19</v>
      </c>
      <c r="N115" s="259" t="s">
        <v>45</v>
      </c>
      <c r="O115" s="85"/>
      <c r="P115" s="229">
        <f>O115*H115</f>
        <v>0</v>
      </c>
      <c r="Q115" s="229">
        <v>4.0000000000000003E-05</v>
      </c>
      <c r="R115" s="229">
        <f>Q115*H115</f>
        <v>0.00096000000000000013</v>
      </c>
      <c r="S115" s="229">
        <v>0</v>
      </c>
      <c r="T115" s="230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31" t="s">
        <v>164</v>
      </c>
      <c r="AT115" s="231" t="s">
        <v>161</v>
      </c>
      <c r="AU115" s="231" t="s">
        <v>85</v>
      </c>
      <c r="AY115" s="18" t="s">
        <v>139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18" t="s">
        <v>82</v>
      </c>
      <c r="BK115" s="232">
        <f>ROUND(I115*H115,2)</f>
        <v>0</v>
      </c>
      <c r="BL115" s="18" t="s">
        <v>144</v>
      </c>
      <c r="BM115" s="231" t="s">
        <v>188</v>
      </c>
    </row>
    <row r="116" s="2" customFormat="1">
      <c r="A116" s="39"/>
      <c r="B116" s="40"/>
      <c r="C116" s="41"/>
      <c r="D116" s="233" t="s">
        <v>146</v>
      </c>
      <c r="E116" s="41"/>
      <c r="F116" s="234" t="s">
        <v>187</v>
      </c>
      <c r="G116" s="41"/>
      <c r="H116" s="41"/>
      <c r="I116" s="137"/>
      <c r="J116" s="41"/>
      <c r="K116" s="41"/>
      <c r="L116" s="45"/>
      <c r="M116" s="235"/>
      <c r="N116" s="236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146</v>
      </c>
      <c r="AU116" s="18" t="s">
        <v>85</v>
      </c>
    </row>
    <row r="117" s="13" customFormat="1">
      <c r="A117" s="13"/>
      <c r="B117" s="237"/>
      <c r="C117" s="238"/>
      <c r="D117" s="233" t="s">
        <v>147</v>
      </c>
      <c r="E117" s="239" t="s">
        <v>19</v>
      </c>
      <c r="F117" s="240" t="s">
        <v>1288</v>
      </c>
      <c r="G117" s="238"/>
      <c r="H117" s="241">
        <v>20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7" t="s">
        <v>147</v>
      </c>
      <c r="AU117" s="247" t="s">
        <v>85</v>
      </c>
      <c r="AV117" s="13" t="s">
        <v>85</v>
      </c>
      <c r="AW117" s="13" t="s">
        <v>34</v>
      </c>
      <c r="AX117" s="13" t="s">
        <v>82</v>
      </c>
      <c r="AY117" s="247" t="s">
        <v>139</v>
      </c>
    </row>
    <row r="118" s="13" customFormat="1">
      <c r="A118" s="13"/>
      <c r="B118" s="237"/>
      <c r="C118" s="238"/>
      <c r="D118" s="233" t="s">
        <v>147</v>
      </c>
      <c r="E118" s="238"/>
      <c r="F118" s="240" t="s">
        <v>190</v>
      </c>
      <c r="G118" s="238"/>
      <c r="H118" s="241">
        <v>24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7" t="s">
        <v>147</v>
      </c>
      <c r="AU118" s="247" t="s">
        <v>85</v>
      </c>
      <c r="AV118" s="13" t="s">
        <v>85</v>
      </c>
      <c r="AW118" s="13" t="s">
        <v>4</v>
      </c>
      <c r="AX118" s="13" t="s">
        <v>82</v>
      </c>
      <c r="AY118" s="247" t="s">
        <v>139</v>
      </c>
    </row>
    <row r="119" s="2" customFormat="1" ht="16.5" customHeight="1">
      <c r="A119" s="39"/>
      <c r="B119" s="40"/>
      <c r="C119" s="220" t="s">
        <v>191</v>
      </c>
      <c r="D119" s="220" t="s">
        <v>140</v>
      </c>
      <c r="E119" s="221" t="s">
        <v>192</v>
      </c>
      <c r="F119" s="222" t="s">
        <v>193</v>
      </c>
      <c r="G119" s="223" t="s">
        <v>155</v>
      </c>
      <c r="H119" s="224">
        <v>1</v>
      </c>
      <c r="I119" s="225"/>
      <c r="J119" s="226">
        <f>ROUND(I119*H119,2)</f>
        <v>0</v>
      </c>
      <c r="K119" s="222" t="s">
        <v>156</v>
      </c>
      <c r="L119" s="45"/>
      <c r="M119" s="227" t="s">
        <v>19</v>
      </c>
      <c r="N119" s="228" t="s">
        <v>45</v>
      </c>
      <c r="O119" s="85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1" t="s">
        <v>144</v>
      </c>
      <c r="AT119" s="231" t="s">
        <v>140</v>
      </c>
      <c r="AU119" s="231" t="s">
        <v>85</v>
      </c>
      <c r="AY119" s="18" t="s">
        <v>139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8" t="s">
        <v>82</v>
      </c>
      <c r="BK119" s="232">
        <f>ROUND(I119*H119,2)</f>
        <v>0</v>
      </c>
      <c r="BL119" s="18" t="s">
        <v>144</v>
      </c>
      <c r="BM119" s="231" t="s">
        <v>194</v>
      </c>
    </row>
    <row r="120" s="2" customFormat="1">
      <c r="A120" s="39"/>
      <c r="B120" s="40"/>
      <c r="C120" s="41"/>
      <c r="D120" s="233" t="s">
        <v>146</v>
      </c>
      <c r="E120" s="41"/>
      <c r="F120" s="234" t="s">
        <v>195</v>
      </c>
      <c r="G120" s="41"/>
      <c r="H120" s="41"/>
      <c r="I120" s="137"/>
      <c r="J120" s="41"/>
      <c r="K120" s="41"/>
      <c r="L120" s="45"/>
      <c r="M120" s="235"/>
      <c r="N120" s="236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146</v>
      </c>
      <c r="AU120" s="18" t="s">
        <v>85</v>
      </c>
    </row>
    <row r="121" s="2" customFormat="1">
      <c r="A121" s="39"/>
      <c r="B121" s="40"/>
      <c r="C121" s="41"/>
      <c r="D121" s="233" t="s">
        <v>196</v>
      </c>
      <c r="E121" s="41"/>
      <c r="F121" s="260" t="s">
        <v>197</v>
      </c>
      <c r="G121" s="41"/>
      <c r="H121" s="41"/>
      <c r="I121" s="137"/>
      <c r="J121" s="41"/>
      <c r="K121" s="41"/>
      <c r="L121" s="45"/>
      <c r="M121" s="235"/>
      <c r="N121" s="236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196</v>
      </c>
      <c r="AU121" s="18" t="s">
        <v>85</v>
      </c>
    </row>
    <row r="122" s="2" customFormat="1" ht="16.5" customHeight="1">
      <c r="A122" s="39"/>
      <c r="B122" s="40"/>
      <c r="C122" s="250" t="s">
        <v>198</v>
      </c>
      <c r="D122" s="250" t="s">
        <v>161</v>
      </c>
      <c r="E122" s="251" t="s">
        <v>199</v>
      </c>
      <c r="F122" s="252" t="s">
        <v>200</v>
      </c>
      <c r="G122" s="253" t="s">
        <v>155</v>
      </c>
      <c r="H122" s="254">
        <v>1</v>
      </c>
      <c r="I122" s="255"/>
      <c r="J122" s="256">
        <f>ROUND(I122*H122,2)</f>
        <v>0</v>
      </c>
      <c r="K122" s="252" t="s">
        <v>19</v>
      </c>
      <c r="L122" s="257"/>
      <c r="M122" s="258" t="s">
        <v>19</v>
      </c>
      <c r="N122" s="259" t="s">
        <v>45</v>
      </c>
      <c r="O122" s="85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1" t="s">
        <v>164</v>
      </c>
      <c r="AT122" s="231" t="s">
        <v>161</v>
      </c>
      <c r="AU122" s="231" t="s">
        <v>85</v>
      </c>
      <c r="AY122" s="18" t="s">
        <v>139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8" t="s">
        <v>82</v>
      </c>
      <c r="BK122" s="232">
        <f>ROUND(I122*H122,2)</f>
        <v>0</v>
      </c>
      <c r="BL122" s="18" t="s">
        <v>144</v>
      </c>
      <c r="BM122" s="231" t="s">
        <v>201</v>
      </c>
    </row>
    <row r="123" s="2" customFormat="1">
      <c r="A123" s="39"/>
      <c r="B123" s="40"/>
      <c r="C123" s="41"/>
      <c r="D123" s="233" t="s">
        <v>146</v>
      </c>
      <c r="E123" s="41"/>
      <c r="F123" s="234" t="s">
        <v>202</v>
      </c>
      <c r="G123" s="41"/>
      <c r="H123" s="41"/>
      <c r="I123" s="137"/>
      <c r="J123" s="41"/>
      <c r="K123" s="41"/>
      <c r="L123" s="45"/>
      <c r="M123" s="235"/>
      <c r="N123" s="236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146</v>
      </c>
      <c r="AU123" s="18" t="s">
        <v>85</v>
      </c>
    </row>
    <row r="124" s="2" customFormat="1">
      <c r="A124" s="39"/>
      <c r="B124" s="40"/>
      <c r="C124" s="41"/>
      <c r="D124" s="233" t="s">
        <v>196</v>
      </c>
      <c r="E124" s="41"/>
      <c r="F124" s="260" t="s">
        <v>203</v>
      </c>
      <c r="G124" s="41"/>
      <c r="H124" s="41"/>
      <c r="I124" s="137"/>
      <c r="J124" s="41"/>
      <c r="K124" s="41"/>
      <c r="L124" s="45"/>
      <c r="M124" s="235"/>
      <c r="N124" s="236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196</v>
      </c>
      <c r="AU124" s="18" t="s">
        <v>85</v>
      </c>
    </row>
    <row r="125" s="13" customFormat="1">
      <c r="A125" s="13"/>
      <c r="B125" s="237"/>
      <c r="C125" s="238"/>
      <c r="D125" s="233" t="s">
        <v>147</v>
      </c>
      <c r="E125" s="239" t="s">
        <v>19</v>
      </c>
      <c r="F125" s="240" t="s">
        <v>1289</v>
      </c>
      <c r="G125" s="238"/>
      <c r="H125" s="241">
        <v>1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147</v>
      </c>
      <c r="AU125" s="247" t="s">
        <v>85</v>
      </c>
      <c r="AV125" s="13" t="s">
        <v>85</v>
      </c>
      <c r="AW125" s="13" t="s">
        <v>34</v>
      </c>
      <c r="AX125" s="13" t="s">
        <v>82</v>
      </c>
      <c r="AY125" s="247" t="s">
        <v>139</v>
      </c>
    </row>
    <row r="126" s="2" customFormat="1" ht="16.5" customHeight="1">
      <c r="A126" s="39"/>
      <c r="B126" s="40"/>
      <c r="C126" s="220" t="s">
        <v>205</v>
      </c>
      <c r="D126" s="220" t="s">
        <v>140</v>
      </c>
      <c r="E126" s="221" t="s">
        <v>206</v>
      </c>
      <c r="F126" s="222" t="s">
        <v>207</v>
      </c>
      <c r="G126" s="223" t="s">
        <v>155</v>
      </c>
      <c r="H126" s="224">
        <v>1</v>
      </c>
      <c r="I126" s="225"/>
      <c r="J126" s="226">
        <f>ROUND(I126*H126,2)</f>
        <v>0</v>
      </c>
      <c r="K126" s="222" t="s">
        <v>156</v>
      </c>
      <c r="L126" s="45"/>
      <c r="M126" s="227" t="s">
        <v>19</v>
      </c>
      <c r="N126" s="228" t="s">
        <v>45</v>
      </c>
      <c r="O126" s="85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144</v>
      </c>
      <c r="AT126" s="231" t="s">
        <v>140</v>
      </c>
      <c r="AU126" s="231" t="s">
        <v>85</v>
      </c>
      <c r="AY126" s="18" t="s">
        <v>139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82</v>
      </c>
      <c r="BK126" s="232">
        <f>ROUND(I126*H126,2)</f>
        <v>0</v>
      </c>
      <c r="BL126" s="18" t="s">
        <v>144</v>
      </c>
      <c r="BM126" s="231" t="s">
        <v>208</v>
      </c>
    </row>
    <row r="127" s="2" customFormat="1">
      <c r="A127" s="39"/>
      <c r="B127" s="40"/>
      <c r="C127" s="41"/>
      <c r="D127" s="233" t="s">
        <v>146</v>
      </c>
      <c r="E127" s="41"/>
      <c r="F127" s="234" t="s">
        <v>209</v>
      </c>
      <c r="G127" s="41"/>
      <c r="H127" s="41"/>
      <c r="I127" s="137"/>
      <c r="J127" s="41"/>
      <c r="K127" s="41"/>
      <c r="L127" s="45"/>
      <c r="M127" s="235"/>
      <c r="N127" s="236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146</v>
      </c>
      <c r="AU127" s="18" t="s">
        <v>85</v>
      </c>
    </row>
    <row r="128" s="2" customFormat="1" ht="21.75" customHeight="1">
      <c r="A128" s="39"/>
      <c r="B128" s="40"/>
      <c r="C128" s="250" t="s">
        <v>210</v>
      </c>
      <c r="D128" s="250" t="s">
        <v>161</v>
      </c>
      <c r="E128" s="251" t="s">
        <v>211</v>
      </c>
      <c r="F128" s="252" t="s">
        <v>212</v>
      </c>
      <c r="G128" s="253" t="s">
        <v>155</v>
      </c>
      <c r="H128" s="254">
        <v>1</v>
      </c>
      <c r="I128" s="255"/>
      <c r="J128" s="256">
        <f>ROUND(I128*H128,2)</f>
        <v>0</v>
      </c>
      <c r="K128" s="252" t="s">
        <v>19</v>
      </c>
      <c r="L128" s="257"/>
      <c r="M128" s="258" t="s">
        <v>19</v>
      </c>
      <c r="N128" s="259" t="s">
        <v>45</v>
      </c>
      <c r="O128" s="85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164</v>
      </c>
      <c r="AT128" s="231" t="s">
        <v>161</v>
      </c>
      <c r="AU128" s="231" t="s">
        <v>85</v>
      </c>
      <c r="AY128" s="18" t="s">
        <v>139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82</v>
      </c>
      <c r="BK128" s="232">
        <f>ROUND(I128*H128,2)</f>
        <v>0</v>
      </c>
      <c r="BL128" s="18" t="s">
        <v>144</v>
      </c>
      <c r="BM128" s="231" t="s">
        <v>213</v>
      </c>
    </row>
    <row r="129" s="2" customFormat="1">
      <c r="A129" s="39"/>
      <c r="B129" s="40"/>
      <c r="C129" s="41"/>
      <c r="D129" s="233" t="s">
        <v>146</v>
      </c>
      <c r="E129" s="41"/>
      <c r="F129" s="234" t="s">
        <v>212</v>
      </c>
      <c r="G129" s="41"/>
      <c r="H129" s="41"/>
      <c r="I129" s="137"/>
      <c r="J129" s="41"/>
      <c r="K129" s="41"/>
      <c r="L129" s="45"/>
      <c r="M129" s="235"/>
      <c r="N129" s="236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146</v>
      </c>
      <c r="AU129" s="18" t="s">
        <v>85</v>
      </c>
    </row>
    <row r="130" s="2" customFormat="1">
      <c r="A130" s="39"/>
      <c r="B130" s="40"/>
      <c r="C130" s="41"/>
      <c r="D130" s="233" t="s">
        <v>196</v>
      </c>
      <c r="E130" s="41"/>
      <c r="F130" s="260" t="s">
        <v>214</v>
      </c>
      <c r="G130" s="41"/>
      <c r="H130" s="41"/>
      <c r="I130" s="137"/>
      <c r="J130" s="41"/>
      <c r="K130" s="41"/>
      <c r="L130" s="45"/>
      <c r="M130" s="235"/>
      <c r="N130" s="236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196</v>
      </c>
      <c r="AU130" s="18" t="s">
        <v>85</v>
      </c>
    </row>
    <row r="131" s="13" customFormat="1">
      <c r="A131" s="13"/>
      <c r="B131" s="237"/>
      <c r="C131" s="238"/>
      <c r="D131" s="233" t="s">
        <v>147</v>
      </c>
      <c r="E131" s="239" t="s">
        <v>19</v>
      </c>
      <c r="F131" s="240" t="s">
        <v>1290</v>
      </c>
      <c r="G131" s="238"/>
      <c r="H131" s="241">
        <v>1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147</v>
      </c>
      <c r="AU131" s="247" t="s">
        <v>85</v>
      </c>
      <c r="AV131" s="13" t="s">
        <v>85</v>
      </c>
      <c r="AW131" s="13" t="s">
        <v>34</v>
      </c>
      <c r="AX131" s="13" t="s">
        <v>82</v>
      </c>
      <c r="AY131" s="247" t="s">
        <v>139</v>
      </c>
    </row>
    <row r="132" s="2" customFormat="1" ht="16.5" customHeight="1">
      <c r="A132" s="39"/>
      <c r="B132" s="40"/>
      <c r="C132" s="220" t="s">
        <v>216</v>
      </c>
      <c r="D132" s="220" t="s">
        <v>140</v>
      </c>
      <c r="E132" s="221" t="s">
        <v>217</v>
      </c>
      <c r="F132" s="222" t="s">
        <v>218</v>
      </c>
      <c r="G132" s="223" t="s">
        <v>155</v>
      </c>
      <c r="H132" s="224">
        <v>1</v>
      </c>
      <c r="I132" s="225"/>
      <c r="J132" s="226">
        <f>ROUND(I132*H132,2)</f>
        <v>0</v>
      </c>
      <c r="K132" s="222" t="s">
        <v>19</v>
      </c>
      <c r="L132" s="45"/>
      <c r="M132" s="227" t="s">
        <v>19</v>
      </c>
      <c r="N132" s="228" t="s">
        <v>45</v>
      </c>
      <c r="O132" s="85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144</v>
      </c>
      <c r="AT132" s="231" t="s">
        <v>140</v>
      </c>
      <c r="AU132" s="231" t="s">
        <v>85</v>
      </c>
      <c r="AY132" s="18" t="s">
        <v>139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82</v>
      </c>
      <c r="BK132" s="232">
        <f>ROUND(I132*H132,2)</f>
        <v>0</v>
      </c>
      <c r="BL132" s="18" t="s">
        <v>144</v>
      </c>
      <c r="BM132" s="231" t="s">
        <v>219</v>
      </c>
    </row>
    <row r="133" s="2" customFormat="1">
      <c r="A133" s="39"/>
      <c r="B133" s="40"/>
      <c r="C133" s="41"/>
      <c r="D133" s="233" t="s">
        <v>146</v>
      </c>
      <c r="E133" s="41"/>
      <c r="F133" s="234" t="s">
        <v>220</v>
      </c>
      <c r="G133" s="41"/>
      <c r="H133" s="41"/>
      <c r="I133" s="137"/>
      <c r="J133" s="41"/>
      <c r="K133" s="41"/>
      <c r="L133" s="45"/>
      <c r="M133" s="235"/>
      <c r="N133" s="236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146</v>
      </c>
      <c r="AU133" s="18" t="s">
        <v>85</v>
      </c>
    </row>
    <row r="134" s="13" customFormat="1">
      <c r="A134" s="13"/>
      <c r="B134" s="237"/>
      <c r="C134" s="238"/>
      <c r="D134" s="233" t="s">
        <v>147</v>
      </c>
      <c r="E134" s="239" t="s">
        <v>19</v>
      </c>
      <c r="F134" s="240" t="s">
        <v>1289</v>
      </c>
      <c r="G134" s="238"/>
      <c r="H134" s="241">
        <v>1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147</v>
      </c>
      <c r="AU134" s="247" t="s">
        <v>85</v>
      </c>
      <c r="AV134" s="13" t="s">
        <v>85</v>
      </c>
      <c r="AW134" s="13" t="s">
        <v>34</v>
      </c>
      <c r="AX134" s="13" t="s">
        <v>82</v>
      </c>
      <c r="AY134" s="247" t="s">
        <v>139</v>
      </c>
    </row>
    <row r="135" s="2" customFormat="1" ht="16.5" customHeight="1">
      <c r="A135" s="39"/>
      <c r="B135" s="40"/>
      <c r="C135" s="220" t="s">
        <v>221</v>
      </c>
      <c r="D135" s="220" t="s">
        <v>140</v>
      </c>
      <c r="E135" s="221" t="s">
        <v>222</v>
      </c>
      <c r="F135" s="222" t="s">
        <v>223</v>
      </c>
      <c r="G135" s="223" t="s">
        <v>155</v>
      </c>
      <c r="H135" s="224">
        <v>1</v>
      </c>
      <c r="I135" s="225"/>
      <c r="J135" s="226">
        <f>ROUND(I135*H135,2)</f>
        <v>0</v>
      </c>
      <c r="K135" s="222" t="s">
        <v>156</v>
      </c>
      <c r="L135" s="45"/>
      <c r="M135" s="227" t="s">
        <v>19</v>
      </c>
      <c r="N135" s="228" t="s">
        <v>45</v>
      </c>
      <c r="O135" s="85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144</v>
      </c>
      <c r="AT135" s="231" t="s">
        <v>140</v>
      </c>
      <c r="AU135" s="231" t="s">
        <v>85</v>
      </c>
      <c r="AY135" s="18" t="s">
        <v>139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82</v>
      </c>
      <c r="BK135" s="232">
        <f>ROUND(I135*H135,2)</f>
        <v>0</v>
      </c>
      <c r="BL135" s="18" t="s">
        <v>144</v>
      </c>
      <c r="BM135" s="231" t="s">
        <v>224</v>
      </c>
    </row>
    <row r="136" s="2" customFormat="1">
      <c r="A136" s="39"/>
      <c r="B136" s="40"/>
      <c r="C136" s="41"/>
      <c r="D136" s="233" t="s">
        <v>146</v>
      </c>
      <c r="E136" s="41"/>
      <c r="F136" s="234" t="s">
        <v>225</v>
      </c>
      <c r="G136" s="41"/>
      <c r="H136" s="41"/>
      <c r="I136" s="137"/>
      <c r="J136" s="41"/>
      <c r="K136" s="41"/>
      <c r="L136" s="45"/>
      <c r="M136" s="235"/>
      <c r="N136" s="236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146</v>
      </c>
      <c r="AU136" s="18" t="s">
        <v>85</v>
      </c>
    </row>
    <row r="137" s="13" customFormat="1">
      <c r="A137" s="13"/>
      <c r="B137" s="237"/>
      <c r="C137" s="238"/>
      <c r="D137" s="233" t="s">
        <v>147</v>
      </c>
      <c r="E137" s="239" t="s">
        <v>19</v>
      </c>
      <c r="F137" s="240" t="s">
        <v>1290</v>
      </c>
      <c r="G137" s="238"/>
      <c r="H137" s="241">
        <v>1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147</v>
      </c>
      <c r="AU137" s="247" t="s">
        <v>85</v>
      </c>
      <c r="AV137" s="13" t="s">
        <v>85</v>
      </c>
      <c r="AW137" s="13" t="s">
        <v>34</v>
      </c>
      <c r="AX137" s="13" t="s">
        <v>82</v>
      </c>
      <c r="AY137" s="247" t="s">
        <v>139</v>
      </c>
    </row>
    <row r="138" s="12" customFormat="1" ht="25.92" customHeight="1">
      <c r="A138" s="12"/>
      <c r="B138" s="206"/>
      <c r="C138" s="207"/>
      <c r="D138" s="208" t="s">
        <v>73</v>
      </c>
      <c r="E138" s="209" t="s">
        <v>161</v>
      </c>
      <c r="F138" s="209" t="s">
        <v>227</v>
      </c>
      <c r="G138" s="207"/>
      <c r="H138" s="207"/>
      <c r="I138" s="210"/>
      <c r="J138" s="211">
        <f>BK138</f>
        <v>0</v>
      </c>
      <c r="K138" s="207"/>
      <c r="L138" s="212"/>
      <c r="M138" s="213"/>
      <c r="N138" s="214"/>
      <c r="O138" s="214"/>
      <c r="P138" s="215">
        <f>P139+P176+P290</f>
        <v>0</v>
      </c>
      <c r="Q138" s="214"/>
      <c r="R138" s="215">
        <f>R139+R176+R290</f>
        <v>16.540737500000002</v>
      </c>
      <c r="S138" s="214"/>
      <c r="T138" s="216">
        <f>T139+T176+T290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7" t="s">
        <v>160</v>
      </c>
      <c r="AT138" s="218" t="s">
        <v>73</v>
      </c>
      <c r="AU138" s="218" t="s">
        <v>74</v>
      </c>
      <c r="AY138" s="217" t="s">
        <v>139</v>
      </c>
      <c r="BK138" s="219">
        <f>BK139+BK176+BK290</f>
        <v>0</v>
      </c>
    </row>
    <row r="139" s="12" customFormat="1" ht="22.8" customHeight="1">
      <c r="A139" s="12"/>
      <c r="B139" s="206"/>
      <c r="C139" s="207"/>
      <c r="D139" s="208" t="s">
        <v>73</v>
      </c>
      <c r="E139" s="248" t="s">
        <v>228</v>
      </c>
      <c r="F139" s="248" t="s">
        <v>229</v>
      </c>
      <c r="G139" s="207"/>
      <c r="H139" s="207"/>
      <c r="I139" s="210"/>
      <c r="J139" s="249">
        <f>BK139</f>
        <v>0</v>
      </c>
      <c r="K139" s="207"/>
      <c r="L139" s="212"/>
      <c r="M139" s="213"/>
      <c r="N139" s="214"/>
      <c r="O139" s="214"/>
      <c r="P139" s="215">
        <f>SUM(P140:P175)</f>
        <v>0</v>
      </c>
      <c r="Q139" s="214"/>
      <c r="R139" s="215">
        <f>SUM(R140:R175)</f>
        <v>0.010857499999999999</v>
      </c>
      <c r="S139" s="214"/>
      <c r="T139" s="216">
        <f>SUM(T140:T175)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7" t="s">
        <v>160</v>
      </c>
      <c r="AT139" s="218" t="s">
        <v>73</v>
      </c>
      <c r="AU139" s="218" t="s">
        <v>82</v>
      </c>
      <c r="AY139" s="217" t="s">
        <v>139</v>
      </c>
      <c r="BK139" s="219">
        <f>SUM(BK140:BK175)</f>
        <v>0</v>
      </c>
    </row>
    <row r="140" s="2" customFormat="1" ht="21.75" customHeight="1">
      <c r="A140" s="39"/>
      <c r="B140" s="40"/>
      <c r="C140" s="220" t="s">
        <v>230</v>
      </c>
      <c r="D140" s="220" t="s">
        <v>140</v>
      </c>
      <c r="E140" s="221" t="s">
        <v>231</v>
      </c>
      <c r="F140" s="222" t="s">
        <v>232</v>
      </c>
      <c r="G140" s="223" t="s">
        <v>155</v>
      </c>
      <c r="H140" s="224">
        <v>1</v>
      </c>
      <c r="I140" s="225"/>
      <c r="J140" s="226">
        <f>ROUND(I140*H140,2)</f>
        <v>0</v>
      </c>
      <c r="K140" s="222" t="s">
        <v>156</v>
      </c>
      <c r="L140" s="45"/>
      <c r="M140" s="227" t="s">
        <v>19</v>
      </c>
      <c r="N140" s="228" t="s">
        <v>45</v>
      </c>
      <c r="O140" s="85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233</v>
      </c>
      <c r="AT140" s="231" t="s">
        <v>140</v>
      </c>
      <c r="AU140" s="231" t="s">
        <v>85</v>
      </c>
      <c r="AY140" s="18" t="s">
        <v>139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82</v>
      </c>
      <c r="BK140" s="232">
        <f>ROUND(I140*H140,2)</f>
        <v>0</v>
      </c>
      <c r="BL140" s="18" t="s">
        <v>233</v>
      </c>
      <c r="BM140" s="231" t="s">
        <v>234</v>
      </c>
    </row>
    <row r="141" s="2" customFormat="1">
      <c r="A141" s="39"/>
      <c r="B141" s="40"/>
      <c r="C141" s="41"/>
      <c r="D141" s="233" t="s">
        <v>146</v>
      </c>
      <c r="E141" s="41"/>
      <c r="F141" s="234" t="s">
        <v>235</v>
      </c>
      <c r="G141" s="41"/>
      <c r="H141" s="41"/>
      <c r="I141" s="137"/>
      <c r="J141" s="41"/>
      <c r="K141" s="41"/>
      <c r="L141" s="45"/>
      <c r="M141" s="235"/>
      <c r="N141" s="236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146</v>
      </c>
      <c r="AU141" s="18" t="s">
        <v>85</v>
      </c>
    </row>
    <row r="142" s="2" customFormat="1">
      <c r="A142" s="39"/>
      <c r="B142" s="40"/>
      <c r="C142" s="41"/>
      <c r="D142" s="233" t="s">
        <v>183</v>
      </c>
      <c r="E142" s="41"/>
      <c r="F142" s="260" t="s">
        <v>236</v>
      </c>
      <c r="G142" s="41"/>
      <c r="H142" s="41"/>
      <c r="I142" s="137"/>
      <c r="J142" s="41"/>
      <c r="K142" s="41"/>
      <c r="L142" s="45"/>
      <c r="M142" s="235"/>
      <c r="N142" s="236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183</v>
      </c>
      <c r="AU142" s="18" t="s">
        <v>85</v>
      </c>
    </row>
    <row r="143" s="13" customFormat="1">
      <c r="A143" s="13"/>
      <c r="B143" s="237"/>
      <c r="C143" s="238"/>
      <c r="D143" s="233" t="s">
        <v>147</v>
      </c>
      <c r="E143" s="239" t="s">
        <v>19</v>
      </c>
      <c r="F143" s="240" t="s">
        <v>1289</v>
      </c>
      <c r="G143" s="238"/>
      <c r="H143" s="241">
        <v>1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147</v>
      </c>
      <c r="AU143" s="247" t="s">
        <v>85</v>
      </c>
      <c r="AV143" s="13" t="s">
        <v>85</v>
      </c>
      <c r="AW143" s="13" t="s">
        <v>34</v>
      </c>
      <c r="AX143" s="13" t="s">
        <v>82</v>
      </c>
      <c r="AY143" s="247" t="s">
        <v>139</v>
      </c>
    </row>
    <row r="144" s="2" customFormat="1" ht="21.75" customHeight="1">
      <c r="A144" s="39"/>
      <c r="B144" s="40"/>
      <c r="C144" s="220" t="s">
        <v>144</v>
      </c>
      <c r="D144" s="220" t="s">
        <v>140</v>
      </c>
      <c r="E144" s="221" t="s">
        <v>242</v>
      </c>
      <c r="F144" s="222" t="s">
        <v>243</v>
      </c>
      <c r="G144" s="223" t="s">
        <v>155</v>
      </c>
      <c r="H144" s="224">
        <v>1</v>
      </c>
      <c r="I144" s="225"/>
      <c r="J144" s="226">
        <f>ROUND(I144*H144,2)</f>
        <v>0</v>
      </c>
      <c r="K144" s="222" t="s">
        <v>156</v>
      </c>
      <c r="L144" s="45"/>
      <c r="M144" s="227" t="s">
        <v>19</v>
      </c>
      <c r="N144" s="228" t="s">
        <v>45</v>
      </c>
      <c r="O144" s="85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233</v>
      </c>
      <c r="AT144" s="231" t="s">
        <v>140</v>
      </c>
      <c r="AU144" s="231" t="s">
        <v>85</v>
      </c>
      <c r="AY144" s="18" t="s">
        <v>139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82</v>
      </c>
      <c r="BK144" s="232">
        <f>ROUND(I144*H144,2)</f>
        <v>0</v>
      </c>
      <c r="BL144" s="18" t="s">
        <v>233</v>
      </c>
      <c r="BM144" s="231" t="s">
        <v>244</v>
      </c>
    </row>
    <row r="145" s="2" customFormat="1">
      <c r="A145" s="39"/>
      <c r="B145" s="40"/>
      <c r="C145" s="41"/>
      <c r="D145" s="233" t="s">
        <v>146</v>
      </c>
      <c r="E145" s="41"/>
      <c r="F145" s="234" t="s">
        <v>243</v>
      </c>
      <c r="G145" s="41"/>
      <c r="H145" s="41"/>
      <c r="I145" s="137"/>
      <c r="J145" s="41"/>
      <c r="K145" s="41"/>
      <c r="L145" s="45"/>
      <c r="M145" s="235"/>
      <c r="N145" s="236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146</v>
      </c>
      <c r="AU145" s="18" t="s">
        <v>85</v>
      </c>
    </row>
    <row r="146" s="13" customFormat="1">
      <c r="A146" s="13"/>
      <c r="B146" s="237"/>
      <c r="C146" s="238"/>
      <c r="D146" s="233" t="s">
        <v>147</v>
      </c>
      <c r="E146" s="239" t="s">
        <v>19</v>
      </c>
      <c r="F146" s="240" t="s">
        <v>1291</v>
      </c>
      <c r="G146" s="238"/>
      <c r="H146" s="241">
        <v>1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147</v>
      </c>
      <c r="AU146" s="247" t="s">
        <v>85</v>
      </c>
      <c r="AV146" s="13" t="s">
        <v>85</v>
      </c>
      <c r="AW146" s="13" t="s">
        <v>34</v>
      </c>
      <c r="AX146" s="13" t="s">
        <v>82</v>
      </c>
      <c r="AY146" s="247" t="s">
        <v>139</v>
      </c>
    </row>
    <row r="147" s="2" customFormat="1" ht="21.75" customHeight="1">
      <c r="A147" s="39"/>
      <c r="B147" s="40"/>
      <c r="C147" s="220" t="s">
        <v>245</v>
      </c>
      <c r="D147" s="220" t="s">
        <v>140</v>
      </c>
      <c r="E147" s="221" t="s">
        <v>246</v>
      </c>
      <c r="F147" s="222" t="s">
        <v>247</v>
      </c>
      <c r="G147" s="223" t="s">
        <v>155</v>
      </c>
      <c r="H147" s="224">
        <v>1</v>
      </c>
      <c r="I147" s="225"/>
      <c r="J147" s="226">
        <f>ROUND(I147*H147,2)</f>
        <v>0</v>
      </c>
      <c r="K147" s="222" t="s">
        <v>156</v>
      </c>
      <c r="L147" s="45"/>
      <c r="M147" s="227" t="s">
        <v>19</v>
      </c>
      <c r="N147" s="228" t="s">
        <v>45</v>
      </c>
      <c r="O147" s="85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233</v>
      </c>
      <c r="AT147" s="231" t="s">
        <v>140</v>
      </c>
      <c r="AU147" s="231" t="s">
        <v>85</v>
      </c>
      <c r="AY147" s="18" t="s">
        <v>139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82</v>
      </c>
      <c r="BK147" s="232">
        <f>ROUND(I147*H147,2)</f>
        <v>0</v>
      </c>
      <c r="BL147" s="18" t="s">
        <v>233</v>
      </c>
      <c r="BM147" s="231" t="s">
        <v>248</v>
      </c>
    </row>
    <row r="148" s="2" customFormat="1">
      <c r="A148" s="39"/>
      <c r="B148" s="40"/>
      <c r="C148" s="41"/>
      <c r="D148" s="233" t="s">
        <v>146</v>
      </c>
      <c r="E148" s="41"/>
      <c r="F148" s="234" t="s">
        <v>249</v>
      </c>
      <c r="G148" s="41"/>
      <c r="H148" s="41"/>
      <c r="I148" s="137"/>
      <c r="J148" s="41"/>
      <c r="K148" s="41"/>
      <c r="L148" s="45"/>
      <c r="M148" s="235"/>
      <c r="N148" s="236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146</v>
      </c>
      <c r="AU148" s="18" t="s">
        <v>85</v>
      </c>
    </row>
    <row r="149" s="13" customFormat="1">
      <c r="A149" s="13"/>
      <c r="B149" s="237"/>
      <c r="C149" s="238"/>
      <c r="D149" s="233" t="s">
        <v>147</v>
      </c>
      <c r="E149" s="239" t="s">
        <v>19</v>
      </c>
      <c r="F149" s="240" t="s">
        <v>1291</v>
      </c>
      <c r="G149" s="238"/>
      <c r="H149" s="241">
        <v>1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147</v>
      </c>
      <c r="AU149" s="247" t="s">
        <v>85</v>
      </c>
      <c r="AV149" s="13" t="s">
        <v>85</v>
      </c>
      <c r="AW149" s="13" t="s">
        <v>34</v>
      </c>
      <c r="AX149" s="13" t="s">
        <v>82</v>
      </c>
      <c r="AY149" s="247" t="s">
        <v>139</v>
      </c>
    </row>
    <row r="150" s="2" customFormat="1" ht="21.75" customHeight="1">
      <c r="A150" s="39"/>
      <c r="B150" s="40"/>
      <c r="C150" s="220" t="s">
        <v>254</v>
      </c>
      <c r="D150" s="220" t="s">
        <v>140</v>
      </c>
      <c r="E150" s="221" t="s">
        <v>260</v>
      </c>
      <c r="F150" s="222" t="s">
        <v>261</v>
      </c>
      <c r="G150" s="223" t="s">
        <v>155</v>
      </c>
      <c r="H150" s="224">
        <v>2</v>
      </c>
      <c r="I150" s="225"/>
      <c r="J150" s="226">
        <f>ROUND(I150*H150,2)</f>
        <v>0</v>
      </c>
      <c r="K150" s="222" t="s">
        <v>156</v>
      </c>
      <c r="L150" s="45"/>
      <c r="M150" s="227" t="s">
        <v>19</v>
      </c>
      <c r="N150" s="228" t="s">
        <v>45</v>
      </c>
      <c r="O150" s="85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233</v>
      </c>
      <c r="AT150" s="231" t="s">
        <v>140</v>
      </c>
      <c r="AU150" s="231" t="s">
        <v>85</v>
      </c>
      <c r="AY150" s="18" t="s">
        <v>139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82</v>
      </c>
      <c r="BK150" s="232">
        <f>ROUND(I150*H150,2)</f>
        <v>0</v>
      </c>
      <c r="BL150" s="18" t="s">
        <v>233</v>
      </c>
      <c r="BM150" s="231" t="s">
        <v>262</v>
      </c>
    </row>
    <row r="151" s="2" customFormat="1">
      <c r="A151" s="39"/>
      <c r="B151" s="40"/>
      <c r="C151" s="41"/>
      <c r="D151" s="233" t="s">
        <v>146</v>
      </c>
      <c r="E151" s="41"/>
      <c r="F151" s="234" t="s">
        <v>263</v>
      </c>
      <c r="G151" s="41"/>
      <c r="H151" s="41"/>
      <c r="I151" s="137"/>
      <c r="J151" s="41"/>
      <c r="K151" s="41"/>
      <c r="L151" s="45"/>
      <c r="M151" s="235"/>
      <c r="N151" s="236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146</v>
      </c>
      <c r="AU151" s="18" t="s">
        <v>85</v>
      </c>
    </row>
    <row r="152" s="13" customFormat="1">
      <c r="A152" s="13"/>
      <c r="B152" s="237"/>
      <c r="C152" s="238"/>
      <c r="D152" s="233" t="s">
        <v>147</v>
      </c>
      <c r="E152" s="239" t="s">
        <v>19</v>
      </c>
      <c r="F152" s="240" t="s">
        <v>1292</v>
      </c>
      <c r="G152" s="238"/>
      <c r="H152" s="241">
        <v>2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147</v>
      </c>
      <c r="AU152" s="247" t="s">
        <v>85</v>
      </c>
      <c r="AV152" s="13" t="s">
        <v>85</v>
      </c>
      <c r="AW152" s="13" t="s">
        <v>34</v>
      </c>
      <c r="AX152" s="13" t="s">
        <v>82</v>
      </c>
      <c r="AY152" s="247" t="s">
        <v>139</v>
      </c>
    </row>
    <row r="153" s="2" customFormat="1" ht="21.75" customHeight="1">
      <c r="A153" s="39"/>
      <c r="B153" s="40"/>
      <c r="C153" s="220" t="s">
        <v>259</v>
      </c>
      <c r="D153" s="220" t="s">
        <v>140</v>
      </c>
      <c r="E153" s="221" t="s">
        <v>265</v>
      </c>
      <c r="F153" s="222" t="s">
        <v>266</v>
      </c>
      <c r="G153" s="223" t="s">
        <v>155</v>
      </c>
      <c r="H153" s="224">
        <v>2</v>
      </c>
      <c r="I153" s="225"/>
      <c r="J153" s="226">
        <f>ROUND(I153*H153,2)</f>
        <v>0</v>
      </c>
      <c r="K153" s="222" t="s">
        <v>156</v>
      </c>
      <c r="L153" s="45"/>
      <c r="M153" s="227" t="s">
        <v>19</v>
      </c>
      <c r="N153" s="228" t="s">
        <v>45</v>
      </c>
      <c r="O153" s="85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233</v>
      </c>
      <c r="AT153" s="231" t="s">
        <v>140</v>
      </c>
      <c r="AU153" s="231" t="s">
        <v>85</v>
      </c>
      <c r="AY153" s="18" t="s">
        <v>139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82</v>
      </c>
      <c r="BK153" s="232">
        <f>ROUND(I153*H153,2)</f>
        <v>0</v>
      </c>
      <c r="BL153" s="18" t="s">
        <v>233</v>
      </c>
      <c r="BM153" s="231" t="s">
        <v>267</v>
      </c>
    </row>
    <row r="154" s="2" customFormat="1">
      <c r="A154" s="39"/>
      <c r="B154" s="40"/>
      <c r="C154" s="41"/>
      <c r="D154" s="233" t="s">
        <v>146</v>
      </c>
      <c r="E154" s="41"/>
      <c r="F154" s="234" t="s">
        <v>268</v>
      </c>
      <c r="G154" s="41"/>
      <c r="H154" s="41"/>
      <c r="I154" s="137"/>
      <c r="J154" s="41"/>
      <c r="K154" s="41"/>
      <c r="L154" s="45"/>
      <c r="M154" s="235"/>
      <c r="N154" s="236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146</v>
      </c>
      <c r="AU154" s="18" t="s">
        <v>85</v>
      </c>
    </row>
    <row r="155" s="13" customFormat="1">
      <c r="A155" s="13"/>
      <c r="B155" s="237"/>
      <c r="C155" s="238"/>
      <c r="D155" s="233" t="s">
        <v>147</v>
      </c>
      <c r="E155" s="239" t="s">
        <v>19</v>
      </c>
      <c r="F155" s="240" t="s">
        <v>1292</v>
      </c>
      <c r="G155" s="238"/>
      <c r="H155" s="241">
        <v>2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147</v>
      </c>
      <c r="AU155" s="247" t="s">
        <v>85</v>
      </c>
      <c r="AV155" s="13" t="s">
        <v>85</v>
      </c>
      <c r="AW155" s="13" t="s">
        <v>34</v>
      </c>
      <c r="AX155" s="13" t="s">
        <v>82</v>
      </c>
      <c r="AY155" s="247" t="s">
        <v>139</v>
      </c>
    </row>
    <row r="156" s="2" customFormat="1" ht="33" customHeight="1">
      <c r="A156" s="39"/>
      <c r="B156" s="40"/>
      <c r="C156" s="220" t="s">
        <v>7</v>
      </c>
      <c r="D156" s="220" t="s">
        <v>140</v>
      </c>
      <c r="E156" s="221" t="s">
        <v>276</v>
      </c>
      <c r="F156" s="222" t="s">
        <v>277</v>
      </c>
      <c r="G156" s="223" t="s">
        <v>180</v>
      </c>
      <c r="H156" s="224">
        <v>30</v>
      </c>
      <c r="I156" s="225"/>
      <c r="J156" s="226">
        <f>ROUND(I156*H156,2)</f>
        <v>0</v>
      </c>
      <c r="K156" s="222" t="s">
        <v>156</v>
      </c>
      <c r="L156" s="45"/>
      <c r="M156" s="227" t="s">
        <v>19</v>
      </c>
      <c r="N156" s="228" t="s">
        <v>45</v>
      </c>
      <c r="O156" s="85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233</v>
      </c>
      <c r="AT156" s="231" t="s">
        <v>140</v>
      </c>
      <c r="AU156" s="231" t="s">
        <v>85</v>
      </c>
      <c r="AY156" s="18" t="s">
        <v>139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82</v>
      </c>
      <c r="BK156" s="232">
        <f>ROUND(I156*H156,2)</f>
        <v>0</v>
      </c>
      <c r="BL156" s="18" t="s">
        <v>233</v>
      </c>
      <c r="BM156" s="231" t="s">
        <v>278</v>
      </c>
    </row>
    <row r="157" s="2" customFormat="1">
      <c r="A157" s="39"/>
      <c r="B157" s="40"/>
      <c r="C157" s="41"/>
      <c r="D157" s="233" t="s">
        <v>146</v>
      </c>
      <c r="E157" s="41"/>
      <c r="F157" s="234" t="s">
        <v>279</v>
      </c>
      <c r="G157" s="41"/>
      <c r="H157" s="41"/>
      <c r="I157" s="137"/>
      <c r="J157" s="41"/>
      <c r="K157" s="41"/>
      <c r="L157" s="45"/>
      <c r="M157" s="235"/>
      <c r="N157" s="236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146</v>
      </c>
      <c r="AU157" s="18" t="s">
        <v>85</v>
      </c>
    </row>
    <row r="158" s="2" customFormat="1" ht="16.5" customHeight="1">
      <c r="A158" s="39"/>
      <c r="B158" s="40"/>
      <c r="C158" s="250" t="s">
        <v>269</v>
      </c>
      <c r="D158" s="250" t="s">
        <v>161</v>
      </c>
      <c r="E158" s="251" t="s">
        <v>282</v>
      </c>
      <c r="F158" s="252" t="s">
        <v>283</v>
      </c>
      <c r="G158" s="253" t="s">
        <v>180</v>
      </c>
      <c r="H158" s="254">
        <v>36</v>
      </c>
      <c r="I158" s="255"/>
      <c r="J158" s="256">
        <f>ROUND(I158*H158,2)</f>
        <v>0</v>
      </c>
      <c r="K158" s="252" t="s">
        <v>156</v>
      </c>
      <c r="L158" s="257"/>
      <c r="M158" s="258" t="s">
        <v>19</v>
      </c>
      <c r="N158" s="259" t="s">
        <v>45</v>
      </c>
      <c r="O158" s="85"/>
      <c r="P158" s="229">
        <f>O158*H158</f>
        <v>0</v>
      </c>
      <c r="Q158" s="229">
        <v>6.9999999999999994E-05</v>
      </c>
      <c r="R158" s="229">
        <f>Q158*H158</f>
        <v>0.0025199999999999997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284</v>
      </c>
      <c r="AT158" s="231" t="s">
        <v>161</v>
      </c>
      <c r="AU158" s="231" t="s">
        <v>85</v>
      </c>
      <c r="AY158" s="18" t="s">
        <v>139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82</v>
      </c>
      <c r="BK158" s="232">
        <f>ROUND(I158*H158,2)</f>
        <v>0</v>
      </c>
      <c r="BL158" s="18" t="s">
        <v>284</v>
      </c>
      <c r="BM158" s="231" t="s">
        <v>285</v>
      </c>
    </row>
    <row r="159" s="2" customFormat="1">
      <c r="A159" s="39"/>
      <c r="B159" s="40"/>
      <c r="C159" s="41"/>
      <c r="D159" s="233" t="s">
        <v>146</v>
      </c>
      <c r="E159" s="41"/>
      <c r="F159" s="234" t="s">
        <v>283</v>
      </c>
      <c r="G159" s="41"/>
      <c r="H159" s="41"/>
      <c r="I159" s="137"/>
      <c r="J159" s="41"/>
      <c r="K159" s="41"/>
      <c r="L159" s="45"/>
      <c r="M159" s="235"/>
      <c r="N159" s="236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146</v>
      </c>
      <c r="AU159" s="18" t="s">
        <v>85</v>
      </c>
    </row>
    <row r="160" s="2" customFormat="1">
      <c r="A160" s="39"/>
      <c r="B160" s="40"/>
      <c r="C160" s="41"/>
      <c r="D160" s="233" t="s">
        <v>196</v>
      </c>
      <c r="E160" s="41"/>
      <c r="F160" s="260" t="s">
        <v>286</v>
      </c>
      <c r="G160" s="41"/>
      <c r="H160" s="41"/>
      <c r="I160" s="137"/>
      <c r="J160" s="41"/>
      <c r="K160" s="41"/>
      <c r="L160" s="45"/>
      <c r="M160" s="235"/>
      <c r="N160" s="236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196</v>
      </c>
      <c r="AU160" s="18" t="s">
        <v>85</v>
      </c>
    </row>
    <row r="161" s="13" customFormat="1">
      <c r="A161" s="13"/>
      <c r="B161" s="237"/>
      <c r="C161" s="238"/>
      <c r="D161" s="233" t="s">
        <v>147</v>
      </c>
      <c r="E161" s="239" t="s">
        <v>19</v>
      </c>
      <c r="F161" s="240" t="s">
        <v>1293</v>
      </c>
      <c r="G161" s="238"/>
      <c r="H161" s="241">
        <v>30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147</v>
      </c>
      <c r="AU161" s="247" t="s">
        <v>85</v>
      </c>
      <c r="AV161" s="13" t="s">
        <v>85</v>
      </c>
      <c r="AW161" s="13" t="s">
        <v>34</v>
      </c>
      <c r="AX161" s="13" t="s">
        <v>82</v>
      </c>
      <c r="AY161" s="247" t="s">
        <v>139</v>
      </c>
    </row>
    <row r="162" s="13" customFormat="1">
      <c r="A162" s="13"/>
      <c r="B162" s="237"/>
      <c r="C162" s="238"/>
      <c r="D162" s="233" t="s">
        <v>147</v>
      </c>
      <c r="E162" s="238"/>
      <c r="F162" s="240" t="s">
        <v>1294</v>
      </c>
      <c r="G162" s="238"/>
      <c r="H162" s="241">
        <v>36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147</v>
      </c>
      <c r="AU162" s="247" t="s">
        <v>85</v>
      </c>
      <c r="AV162" s="13" t="s">
        <v>85</v>
      </c>
      <c r="AW162" s="13" t="s">
        <v>4</v>
      </c>
      <c r="AX162" s="13" t="s">
        <v>82</v>
      </c>
      <c r="AY162" s="247" t="s">
        <v>139</v>
      </c>
    </row>
    <row r="163" s="2" customFormat="1" ht="21.75" customHeight="1">
      <c r="A163" s="39"/>
      <c r="B163" s="40"/>
      <c r="C163" s="220" t="s">
        <v>275</v>
      </c>
      <c r="D163" s="220" t="s">
        <v>140</v>
      </c>
      <c r="E163" s="221" t="s">
        <v>290</v>
      </c>
      <c r="F163" s="222" t="s">
        <v>291</v>
      </c>
      <c r="G163" s="223" t="s">
        <v>180</v>
      </c>
      <c r="H163" s="224">
        <v>20</v>
      </c>
      <c r="I163" s="225"/>
      <c r="J163" s="226">
        <f>ROUND(I163*H163,2)</f>
        <v>0</v>
      </c>
      <c r="K163" s="222" t="s">
        <v>156</v>
      </c>
      <c r="L163" s="45"/>
      <c r="M163" s="227" t="s">
        <v>19</v>
      </c>
      <c r="N163" s="228" t="s">
        <v>45</v>
      </c>
      <c r="O163" s="85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233</v>
      </c>
      <c r="AT163" s="231" t="s">
        <v>140</v>
      </c>
      <c r="AU163" s="231" t="s">
        <v>85</v>
      </c>
      <c r="AY163" s="18" t="s">
        <v>139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82</v>
      </c>
      <c r="BK163" s="232">
        <f>ROUND(I163*H163,2)</f>
        <v>0</v>
      </c>
      <c r="BL163" s="18" t="s">
        <v>233</v>
      </c>
      <c r="BM163" s="231" t="s">
        <v>292</v>
      </c>
    </row>
    <row r="164" s="2" customFormat="1">
      <c r="A164" s="39"/>
      <c r="B164" s="40"/>
      <c r="C164" s="41"/>
      <c r="D164" s="233" t="s">
        <v>146</v>
      </c>
      <c r="E164" s="41"/>
      <c r="F164" s="234" t="s">
        <v>293</v>
      </c>
      <c r="G164" s="41"/>
      <c r="H164" s="41"/>
      <c r="I164" s="137"/>
      <c r="J164" s="41"/>
      <c r="K164" s="41"/>
      <c r="L164" s="45"/>
      <c r="M164" s="235"/>
      <c r="N164" s="236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146</v>
      </c>
      <c r="AU164" s="18" t="s">
        <v>85</v>
      </c>
    </row>
    <row r="165" s="2" customFormat="1" ht="16.5" customHeight="1">
      <c r="A165" s="39"/>
      <c r="B165" s="40"/>
      <c r="C165" s="250" t="s">
        <v>281</v>
      </c>
      <c r="D165" s="250" t="s">
        <v>161</v>
      </c>
      <c r="E165" s="251" t="s">
        <v>296</v>
      </c>
      <c r="F165" s="252" t="s">
        <v>297</v>
      </c>
      <c r="G165" s="253" t="s">
        <v>180</v>
      </c>
      <c r="H165" s="254">
        <v>23</v>
      </c>
      <c r="I165" s="255"/>
      <c r="J165" s="256">
        <f>ROUND(I165*H165,2)</f>
        <v>0</v>
      </c>
      <c r="K165" s="252" t="s">
        <v>156</v>
      </c>
      <c r="L165" s="257"/>
      <c r="M165" s="258" t="s">
        <v>19</v>
      </c>
      <c r="N165" s="259" t="s">
        <v>45</v>
      </c>
      <c r="O165" s="85"/>
      <c r="P165" s="229">
        <f>O165*H165</f>
        <v>0</v>
      </c>
      <c r="Q165" s="229">
        <v>0.00010000000000000001</v>
      </c>
      <c r="R165" s="229">
        <f>Q165*H165</f>
        <v>0.0023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284</v>
      </c>
      <c r="AT165" s="231" t="s">
        <v>161</v>
      </c>
      <c r="AU165" s="231" t="s">
        <v>85</v>
      </c>
      <c r="AY165" s="18" t="s">
        <v>139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82</v>
      </c>
      <c r="BK165" s="232">
        <f>ROUND(I165*H165,2)</f>
        <v>0</v>
      </c>
      <c r="BL165" s="18" t="s">
        <v>284</v>
      </c>
      <c r="BM165" s="231" t="s">
        <v>298</v>
      </c>
    </row>
    <row r="166" s="2" customFormat="1">
      <c r="A166" s="39"/>
      <c r="B166" s="40"/>
      <c r="C166" s="41"/>
      <c r="D166" s="233" t="s">
        <v>146</v>
      </c>
      <c r="E166" s="41"/>
      <c r="F166" s="234" t="s">
        <v>297</v>
      </c>
      <c r="G166" s="41"/>
      <c r="H166" s="41"/>
      <c r="I166" s="137"/>
      <c r="J166" s="41"/>
      <c r="K166" s="41"/>
      <c r="L166" s="45"/>
      <c r="M166" s="235"/>
      <c r="N166" s="236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146</v>
      </c>
      <c r="AU166" s="18" t="s">
        <v>85</v>
      </c>
    </row>
    <row r="167" s="13" customFormat="1">
      <c r="A167" s="13"/>
      <c r="B167" s="237"/>
      <c r="C167" s="238"/>
      <c r="D167" s="233" t="s">
        <v>147</v>
      </c>
      <c r="E167" s="239" t="s">
        <v>19</v>
      </c>
      <c r="F167" s="240" t="s">
        <v>1295</v>
      </c>
      <c r="G167" s="238"/>
      <c r="H167" s="241">
        <v>20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147</v>
      </c>
      <c r="AU167" s="247" t="s">
        <v>85</v>
      </c>
      <c r="AV167" s="13" t="s">
        <v>85</v>
      </c>
      <c r="AW167" s="13" t="s">
        <v>34</v>
      </c>
      <c r="AX167" s="13" t="s">
        <v>82</v>
      </c>
      <c r="AY167" s="247" t="s">
        <v>139</v>
      </c>
    </row>
    <row r="168" s="13" customFormat="1">
      <c r="A168" s="13"/>
      <c r="B168" s="237"/>
      <c r="C168" s="238"/>
      <c r="D168" s="233" t="s">
        <v>147</v>
      </c>
      <c r="E168" s="238"/>
      <c r="F168" s="240" t="s">
        <v>300</v>
      </c>
      <c r="G168" s="238"/>
      <c r="H168" s="241">
        <v>23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147</v>
      </c>
      <c r="AU168" s="247" t="s">
        <v>85</v>
      </c>
      <c r="AV168" s="13" t="s">
        <v>85</v>
      </c>
      <c r="AW168" s="13" t="s">
        <v>4</v>
      </c>
      <c r="AX168" s="13" t="s">
        <v>82</v>
      </c>
      <c r="AY168" s="247" t="s">
        <v>139</v>
      </c>
    </row>
    <row r="169" s="2" customFormat="1" ht="21.75" customHeight="1">
      <c r="A169" s="39"/>
      <c r="B169" s="40"/>
      <c r="C169" s="220" t="s">
        <v>289</v>
      </c>
      <c r="D169" s="220" t="s">
        <v>140</v>
      </c>
      <c r="E169" s="221" t="s">
        <v>302</v>
      </c>
      <c r="F169" s="222" t="s">
        <v>303</v>
      </c>
      <c r="G169" s="223" t="s">
        <v>180</v>
      </c>
      <c r="H169" s="224">
        <v>15</v>
      </c>
      <c r="I169" s="225"/>
      <c r="J169" s="226">
        <f>ROUND(I169*H169,2)</f>
        <v>0</v>
      </c>
      <c r="K169" s="222" t="s">
        <v>156</v>
      </c>
      <c r="L169" s="45"/>
      <c r="M169" s="227" t="s">
        <v>19</v>
      </c>
      <c r="N169" s="228" t="s">
        <v>45</v>
      </c>
      <c r="O169" s="85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233</v>
      </c>
      <c r="AT169" s="231" t="s">
        <v>140</v>
      </c>
      <c r="AU169" s="231" t="s">
        <v>85</v>
      </c>
      <c r="AY169" s="18" t="s">
        <v>139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82</v>
      </c>
      <c r="BK169" s="232">
        <f>ROUND(I169*H169,2)</f>
        <v>0</v>
      </c>
      <c r="BL169" s="18" t="s">
        <v>233</v>
      </c>
      <c r="BM169" s="231" t="s">
        <v>304</v>
      </c>
    </row>
    <row r="170" s="2" customFormat="1">
      <c r="A170" s="39"/>
      <c r="B170" s="40"/>
      <c r="C170" s="41"/>
      <c r="D170" s="233" t="s">
        <v>146</v>
      </c>
      <c r="E170" s="41"/>
      <c r="F170" s="234" t="s">
        <v>305</v>
      </c>
      <c r="G170" s="41"/>
      <c r="H170" s="41"/>
      <c r="I170" s="137"/>
      <c r="J170" s="41"/>
      <c r="K170" s="41"/>
      <c r="L170" s="45"/>
      <c r="M170" s="235"/>
      <c r="N170" s="236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146</v>
      </c>
      <c r="AU170" s="18" t="s">
        <v>85</v>
      </c>
    </row>
    <row r="171" s="2" customFormat="1" ht="16.5" customHeight="1">
      <c r="A171" s="39"/>
      <c r="B171" s="40"/>
      <c r="C171" s="250" t="s">
        <v>295</v>
      </c>
      <c r="D171" s="250" t="s">
        <v>161</v>
      </c>
      <c r="E171" s="251" t="s">
        <v>1002</v>
      </c>
      <c r="F171" s="252" t="s">
        <v>1003</v>
      </c>
      <c r="G171" s="253" t="s">
        <v>180</v>
      </c>
      <c r="H171" s="254">
        <v>17.25</v>
      </c>
      <c r="I171" s="255"/>
      <c r="J171" s="256">
        <f>ROUND(I171*H171,2)</f>
        <v>0</v>
      </c>
      <c r="K171" s="252" t="s">
        <v>156</v>
      </c>
      <c r="L171" s="257"/>
      <c r="M171" s="258" t="s">
        <v>19</v>
      </c>
      <c r="N171" s="259" t="s">
        <v>45</v>
      </c>
      <c r="O171" s="85"/>
      <c r="P171" s="229">
        <f>O171*H171</f>
        <v>0</v>
      </c>
      <c r="Q171" s="229">
        <v>0.00035</v>
      </c>
      <c r="R171" s="229">
        <f>Q171*H171</f>
        <v>0.0060375000000000003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284</v>
      </c>
      <c r="AT171" s="231" t="s">
        <v>161</v>
      </c>
      <c r="AU171" s="231" t="s">
        <v>85</v>
      </c>
      <c r="AY171" s="18" t="s">
        <v>139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82</v>
      </c>
      <c r="BK171" s="232">
        <f>ROUND(I171*H171,2)</f>
        <v>0</v>
      </c>
      <c r="BL171" s="18" t="s">
        <v>284</v>
      </c>
      <c r="BM171" s="231" t="s">
        <v>309</v>
      </c>
    </row>
    <row r="172" s="2" customFormat="1">
      <c r="A172" s="39"/>
      <c r="B172" s="40"/>
      <c r="C172" s="41"/>
      <c r="D172" s="233" t="s">
        <v>146</v>
      </c>
      <c r="E172" s="41"/>
      <c r="F172" s="234" t="s">
        <v>1003</v>
      </c>
      <c r="G172" s="41"/>
      <c r="H172" s="41"/>
      <c r="I172" s="137"/>
      <c r="J172" s="41"/>
      <c r="K172" s="41"/>
      <c r="L172" s="45"/>
      <c r="M172" s="235"/>
      <c r="N172" s="236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146</v>
      </c>
      <c r="AU172" s="18" t="s">
        <v>85</v>
      </c>
    </row>
    <row r="173" s="2" customFormat="1">
      <c r="A173" s="39"/>
      <c r="B173" s="40"/>
      <c r="C173" s="41"/>
      <c r="D173" s="233" t="s">
        <v>196</v>
      </c>
      <c r="E173" s="41"/>
      <c r="F173" s="260" t="s">
        <v>310</v>
      </c>
      <c r="G173" s="41"/>
      <c r="H173" s="41"/>
      <c r="I173" s="137"/>
      <c r="J173" s="41"/>
      <c r="K173" s="41"/>
      <c r="L173" s="45"/>
      <c r="M173" s="235"/>
      <c r="N173" s="236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196</v>
      </c>
      <c r="AU173" s="18" t="s">
        <v>85</v>
      </c>
    </row>
    <row r="174" s="13" customFormat="1">
      <c r="A174" s="13"/>
      <c r="B174" s="237"/>
      <c r="C174" s="238"/>
      <c r="D174" s="233" t="s">
        <v>147</v>
      </c>
      <c r="E174" s="239" t="s">
        <v>19</v>
      </c>
      <c r="F174" s="240" t="s">
        <v>1296</v>
      </c>
      <c r="G174" s="238"/>
      <c r="H174" s="241">
        <v>15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147</v>
      </c>
      <c r="AU174" s="247" t="s">
        <v>85</v>
      </c>
      <c r="AV174" s="13" t="s">
        <v>85</v>
      </c>
      <c r="AW174" s="13" t="s">
        <v>34</v>
      </c>
      <c r="AX174" s="13" t="s">
        <v>82</v>
      </c>
      <c r="AY174" s="247" t="s">
        <v>139</v>
      </c>
    </row>
    <row r="175" s="13" customFormat="1">
      <c r="A175" s="13"/>
      <c r="B175" s="237"/>
      <c r="C175" s="238"/>
      <c r="D175" s="233" t="s">
        <v>147</v>
      </c>
      <c r="E175" s="238"/>
      <c r="F175" s="240" t="s">
        <v>1297</v>
      </c>
      <c r="G175" s="238"/>
      <c r="H175" s="241">
        <v>17.25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147</v>
      </c>
      <c r="AU175" s="247" t="s">
        <v>85</v>
      </c>
      <c r="AV175" s="13" t="s">
        <v>85</v>
      </c>
      <c r="AW175" s="13" t="s">
        <v>4</v>
      </c>
      <c r="AX175" s="13" t="s">
        <v>82</v>
      </c>
      <c r="AY175" s="247" t="s">
        <v>139</v>
      </c>
    </row>
    <row r="176" s="12" customFormat="1" ht="22.8" customHeight="1">
      <c r="A176" s="12"/>
      <c r="B176" s="206"/>
      <c r="C176" s="207"/>
      <c r="D176" s="208" t="s">
        <v>73</v>
      </c>
      <c r="E176" s="248" t="s">
        <v>324</v>
      </c>
      <c r="F176" s="248" t="s">
        <v>325</v>
      </c>
      <c r="G176" s="207"/>
      <c r="H176" s="207"/>
      <c r="I176" s="210"/>
      <c r="J176" s="249">
        <f>BK176</f>
        <v>0</v>
      </c>
      <c r="K176" s="207"/>
      <c r="L176" s="212"/>
      <c r="M176" s="213"/>
      <c r="N176" s="214"/>
      <c r="O176" s="214"/>
      <c r="P176" s="215">
        <f>SUM(P177:P289)</f>
        <v>0</v>
      </c>
      <c r="Q176" s="214"/>
      <c r="R176" s="215">
        <f>SUM(R177:R289)</f>
        <v>0.25292000000000003</v>
      </c>
      <c r="S176" s="214"/>
      <c r="T176" s="216">
        <f>SUM(T177:T289)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7" t="s">
        <v>160</v>
      </c>
      <c r="AT176" s="218" t="s">
        <v>73</v>
      </c>
      <c r="AU176" s="218" t="s">
        <v>82</v>
      </c>
      <c r="AY176" s="217" t="s">
        <v>139</v>
      </c>
      <c r="BK176" s="219">
        <f>SUM(BK177:BK289)</f>
        <v>0</v>
      </c>
    </row>
    <row r="177" s="2" customFormat="1" ht="16.5" customHeight="1">
      <c r="A177" s="39"/>
      <c r="B177" s="40"/>
      <c r="C177" s="220" t="s">
        <v>318</v>
      </c>
      <c r="D177" s="220" t="s">
        <v>140</v>
      </c>
      <c r="E177" s="221" t="s">
        <v>327</v>
      </c>
      <c r="F177" s="222" t="s">
        <v>328</v>
      </c>
      <c r="G177" s="223" t="s">
        <v>155</v>
      </c>
      <c r="H177" s="224">
        <v>10</v>
      </c>
      <c r="I177" s="225"/>
      <c r="J177" s="226">
        <f>ROUND(I177*H177,2)</f>
        <v>0</v>
      </c>
      <c r="K177" s="222" t="s">
        <v>156</v>
      </c>
      <c r="L177" s="45"/>
      <c r="M177" s="227" t="s">
        <v>19</v>
      </c>
      <c r="N177" s="228" t="s">
        <v>45</v>
      </c>
      <c r="O177" s="85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233</v>
      </c>
      <c r="AT177" s="231" t="s">
        <v>140</v>
      </c>
      <c r="AU177" s="231" t="s">
        <v>85</v>
      </c>
      <c r="AY177" s="18" t="s">
        <v>139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82</v>
      </c>
      <c r="BK177" s="232">
        <f>ROUND(I177*H177,2)</f>
        <v>0</v>
      </c>
      <c r="BL177" s="18" t="s">
        <v>233</v>
      </c>
      <c r="BM177" s="231" t="s">
        <v>329</v>
      </c>
    </row>
    <row r="178" s="2" customFormat="1">
      <c r="A178" s="39"/>
      <c r="B178" s="40"/>
      <c r="C178" s="41"/>
      <c r="D178" s="233" t="s">
        <v>146</v>
      </c>
      <c r="E178" s="41"/>
      <c r="F178" s="234" t="s">
        <v>330</v>
      </c>
      <c r="G178" s="41"/>
      <c r="H178" s="41"/>
      <c r="I178" s="137"/>
      <c r="J178" s="41"/>
      <c r="K178" s="41"/>
      <c r="L178" s="45"/>
      <c r="M178" s="235"/>
      <c r="N178" s="236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146</v>
      </c>
      <c r="AU178" s="18" t="s">
        <v>85</v>
      </c>
    </row>
    <row r="179" s="2" customFormat="1">
      <c r="A179" s="39"/>
      <c r="B179" s="40"/>
      <c r="C179" s="41"/>
      <c r="D179" s="233" t="s">
        <v>183</v>
      </c>
      <c r="E179" s="41"/>
      <c r="F179" s="260" t="s">
        <v>331</v>
      </c>
      <c r="G179" s="41"/>
      <c r="H179" s="41"/>
      <c r="I179" s="137"/>
      <c r="J179" s="41"/>
      <c r="K179" s="41"/>
      <c r="L179" s="45"/>
      <c r="M179" s="235"/>
      <c r="N179" s="236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183</v>
      </c>
      <c r="AU179" s="18" t="s">
        <v>85</v>
      </c>
    </row>
    <row r="180" s="2" customFormat="1" ht="16.5" customHeight="1">
      <c r="A180" s="39"/>
      <c r="B180" s="40"/>
      <c r="C180" s="250" t="s">
        <v>326</v>
      </c>
      <c r="D180" s="250" t="s">
        <v>161</v>
      </c>
      <c r="E180" s="251" t="s">
        <v>332</v>
      </c>
      <c r="F180" s="252" t="s">
        <v>333</v>
      </c>
      <c r="G180" s="253" t="s">
        <v>155</v>
      </c>
      <c r="H180" s="254">
        <v>10</v>
      </c>
      <c r="I180" s="255"/>
      <c r="J180" s="256">
        <f>ROUND(I180*H180,2)</f>
        <v>0</v>
      </c>
      <c r="K180" s="252" t="s">
        <v>156</v>
      </c>
      <c r="L180" s="257"/>
      <c r="M180" s="258" t="s">
        <v>19</v>
      </c>
      <c r="N180" s="259" t="s">
        <v>45</v>
      </c>
      <c r="O180" s="85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284</v>
      </c>
      <c r="AT180" s="231" t="s">
        <v>161</v>
      </c>
      <c r="AU180" s="231" t="s">
        <v>85</v>
      </c>
      <c r="AY180" s="18" t="s">
        <v>139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8" t="s">
        <v>82</v>
      </c>
      <c r="BK180" s="232">
        <f>ROUND(I180*H180,2)</f>
        <v>0</v>
      </c>
      <c r="BL180" s="18" t="s">
        <v>284</v>
      </c>
      <c r="BM180" s="231" t="s">
        <v>334</v>
      </c>
    </row>
    <row r="181" s="2" customFormat="1">
      <c r="A181" s="39"/>
      <c r="B181" s="40"/>
      <c r="C181" s="41"/>
      <c r="D181" s="233" t="s">
        <v>146</v>
      </c>
      <c r="E181" s="41"/>
      <c r="F181" s="234" t="s">
        <v>333</v>
      </c>
      <c r="G181" s="41"/>
      <c r="H181" s="41"/>
      <c r="I181" s="137"/>
      <c r="J181" s="41"/>
      <c r="K181" s="41"/>
      <c r="L181" s="45"/>
      <c r="M181" s="235"/>
      <c r="N181" s="236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146</v>
      </c>
      <c r="AU181" s="18" t="s">
        <v>85</v>
      </c>
    </row>
    <row r="182" s="13" customFormat="1">
      <c r="A182" s="13"/>
      <c r="B182" s="237"/>
      <c r="C182" s="238"/>
      <c r="D182" s="233" t="s">
        <v>147</v>
      </c>
      <c r="E182" s="239" t="s">
        <v>19</v>
      </c>
      <c r="F182" s="240" t="s">
        <v>205</v>
      </c>
      <c r="G182" s="238"/>
      <c r="H182" s="241">
        <v>10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147</v>
      </c>
      <c r="AU182" s="247" t="s">
        <v>85</v>
      </c>
      <c r="AV182" s="13" t="s">
        <v>85</v>
      </c>
      <c r="AW182" s="13" t="s">
        <v>34</v>
      </c>
      <c r="AX182" s="13" t="s">
        <v>82</v>
      </c>
      <c r="AY182" s="247" t="s">
        <v>139</v>
      </c>
    </row>
    <row r="183" s="2" customFormat="1" ht="16.5" customHeight="1">
      <c r="A183" s="39"/>
      <c r="B183" s="40"/>
      <c r="C183" s="220" t="s">
        <v>336</v>
      </c>
      <c r="D183" s="220" t="s">
        <v>140</v>
      </c>
      <c r="E183" s="221" t="s">
        <v>337</v>
      </c>
      <c r="F183" s="222" t="s">
        <v>338</v>
      </c>
      <c r="G183" s="223" t="s">
        <v>180</v>
      </c>
      <c r="H183" s="224">
        <v>5</v>
      </c>
      <c r="I183" s="225"/>
      <c r="J183" s="226">
        <f>ROUND(I183*H183,2)</f>
        <v>0</v>
      </c>
      <c r="K183" s="222" t="s">
        <v>156</v>
      </c>
      <c r="L183" s="45"/>
      <c r="M183" s="227" t="s">
        <v>19</v>
      </c>
      <c r="N183" s="228" t="s">
        <v>45</v>
      </c>
      <c r="O183" s="85"/>
      <c r="P183" s="229">
        <f>O183*H183</f>
        <v>0</v>
      </c>
      <c r="Q183" s="229">
        <v>5.0000000000000002E-05</v>
      </c>
      <c r="R183" s="229">
        <f>Q183*H183</f>
        <v>0.00025000000000000001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233</v>
      </c>
      <c r="AT183" s="231" t="s">
        <v>140</v>
      </c>
      <c r="AU183" s="231" t="s">
        <v>85</v>
      </c>
      <c r="AY183" s="18" t="s">
        <v>139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82</v>
      </c>
      <c r="BK183" s="232">
        <f>ROUND(I183*H183,2)</f>
        <v>0</v>
      </c>
      <c r="BL183" s="18" t="s">
        <v>233</v>
      </c>
      <c r="BM183" s="231" t="s">
        <v>1027</v>
      </c>
    </row>
    <row r="184" s="2" customFormat="1">
      <c r="A184" s="39"/>
      <c r="B184" s="40"/>
      <c r="C184" s="41"/>
      <c r="D184" s="233" t="s">
        <v>146</v>
      </c>
      <c r="E184" s="41"/>
      <c r="F184" s="234" t="s">
        <v>340</v>
      </c>
      <c r="G184" s="41"/>
      <c r="H184" s="41"/>
      <c r="I184" s="137"/>
      <c r="J184" s="41"/>
      <c r="K184" s="41"/>
      <c r="L184" s="45"/>
      <c r="M184" s="235"/>
      <c r="N184" s="236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146</v>
      </c>
      <c r="AU184" s="18" t="s">
        <v>85</v>
      </c>
    </row>
    <row r="185" s="2" customFormat="1">
      <c r="A185" s="39"/>
      <c r="B185" s="40"/>
      <c r="C185" s="41"/>
      <c r="D185" s="233" t="s">
        <v>183</v>
      </c>
      <c r="E185" s="41"/>
      <c r="F185" s="260" t="s">
        <v>341</v>
      </c>
      <c r="G185" s="41"/>
      <c r="H185" s="41"/>
      <c r="I185" s="137"/>
      <c r="J185" s="41"/>
      <c r="K185" s="41"/>
      <c r="L185" s="45"/>
      <c r="M185" s="235"/>
      <c r="N185" s="236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183</v>
      </c>
      <c r="AU185" s="18" t="s">
        <v>85</v>
      </c>
    </row>
    <row r="186" s="2" customFormat="1" ht="16.5" customHeight="1">
      <c r="A186" s="39"/>
      <c r="B186" s="40"/>
      <c r="C186" s="250" t="s">
        <v>343</v>
      </c>
      <c r="D186" s="250" t="s">
        <v>161</v>
      </c>
      <c r="E186" s="251" t="s">
        <v>344</v>
      </c>
      <c r="F186" s="252" t="s">
        <v>345</v>
      </c>
      <c r="G186" s="253" t="s">
        <v>346</v>
      </c>
      <c r="H186" s="254">
        <v>3.7200000000000002</v>
      </c>
      <c r="I186" s="255"/>
      <c r="J186" s="256">
        <f>ROUND(I186*H186,2)</f>
        <v>0</v>
      </c>
      <c r="K186" s="252" t="s">
        <v>156</v>
      </c>
      <c r="L186" s="257"/>
      <c r="M186" s="258" t="s">
        <v>19</v>
      </c>
      <c r="N186" s="259" t="s">
        <v>45</v>
      </c>
      <c r="O186" s="85"/>
      <c r="P186" s="229">
        <f>O186*H186</f>
        <v>0</v>
      </c>
      <c r="Q186" s="229">
        <v>0.001</v>
      </c>
      <c r="R186" s="229">
        <f>Q186*H186</f>
        <v>0.0037200000000000002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347</v>
      </c>
      <c r="AT186" s="231" t="s">
        <v>161</v>
      </c>
      <c r="AU186" s="231" t="s">
        <v>85</v>
      </c>
      <c r="AY186" s="18" t="s">
        <v>139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82</v>
      </c>
      <c r="BK186" s="232">
        <f>ROUND(I186*H186,2)</f>
        <v>0</v>
      </c>
      <c r="BL186" s="18" t="s">
        <v>233</v>
      </c>
      <c r="BM186" s="231" t="s">
        <v>1028</v>
      </c>
    </row>
    <row r="187" s="2" customFormat="1">
      <c r="A187" s="39"/>
      <c r="B187" s="40"/>
      <c r="C187" s="41"/>
      <c r="D187" s="233" t="s">
        <v>146</v>
      </c>
      <c r="E187" s="41"/>
      <c r="F187" s="234" t="s">
        <v>345</v>
      </c>
      <c r="G187" s="41"/>
      <c r="H187" s="41"/>
      <c r="I187" s="137"/>
      <c r="J187" s="41"/>
      <c r="K187" s="41"/>
      <c r="L187" s="45"/>
      <c r="M187" s="235"/>
      <c r="N187" s="236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146</v>
      </c>
      <c r="AU187" s="18" t="s">
        <v>85</v>
      </c>
    </row>
    <row r="188" s="13" customFormat="1">
      <c r="A188" s="13"/>
      <c r="B188" s="237"/>
      <c r="C188" s="238"/>
      <c r="D188" s="233" t="s">
        <v>147</v>
      </c>
      <c r="E188" s="239" t="s">
        <v>19</v>
      </c>
      <c r="F188" s="240" t="s">
        <v>1298</v>
      </c>
      <c r="G188" s="238"/>
      <c r="H188" s="241">
        <v>3.1000000000000001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147</v>
      </c>
      <c r="AU188" s="247" t="s">
        <v>85</v>
      </c>
      <c r="AV188" s="13" t="s">
        <v>85</v>
      </c>
      <c r="AW188" s="13" t="s">
        <v>34</v>
      </c>
      <c r="AX188" s="13" t="s">
        <v>82</v>
      </c>
      <c r="AY188" s="247" t="s">
        <v>139</v>
      </c>
    </row>
    <row r="189" s="13" customFormat="1">
      <c r="A189" s="13"/>
      <c r="B189" s="237"/>
      <c r="C189" s="238"/>
      <c r="D189" s="233" t="s">
        <v>147</v>
      </c>
      <c r="E189" s="238"/>
      <c r="F189" s="240" t="s">
        <v>1299</v>
      </c>
      <c r="G189" s="238"/>
      <c r="H189" s="241">
        <v>3.7200000000000002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147</v>
      </c>
      <c r="AU189" s="247" t="s">
        <v>85</v>
      </c>
      <c r="AV189" s="13" t="s">
        <v>85</v>
      </c>
      <c r="AW189" s="13" t="s">
        <v>4</v>
      </c>
      <c r="AX189" s="13" t="s">
        <v>82</v>
      </c>
      <c r="AY189" s="247" t="s">
        <v>139</v>
      </c>
    </row>
    <row r="190" s="2" customFormat="1" ht="16.5" customHeight="1">
      <c r="A190" s="39"/>
      <c r="B190" s="40"/>
      <c r="C190" s="220" t="s">
        <v>364</v>
      </c>
      <c r="D190" s="220" t="s">
        <v>140</v>
      </c>
      <c r="E190" s="221" t="s">
        <v>365</v>
      </c>
      <c r="F190" s="222" t="s">
        <v>366</v>
      </c>
      <c r="G190" s="223" t="s">
        <v>155</v>
      </c>
      <c r="H190" s="224">
        <v>1</v>
      </c>
      <c r="I190" s="225"/>
      <c r="J190" s="226">
        <f>ROUND(I190*H190,2)</f>
        <v>0</v>
      </c>
      <c r="K190" s="222" t="s">
        <v>156</v>
      </c>
      <c r="L190" s="45"/>
      <c r="M190" s="227" t="s">
        <v>19</v>
      </c>
      <c r="N190" s="228" t="s">
        <v>45</v>
      </c>
      <c r="O190" s="85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144</v>
      </c>
      <c r="AT190" s="231" t="s">
        <v>140</v>
      </c>
      <c r="AU190" s="231" t="s">
        <v>85</v>
      </c>
      <c r="AY190" s="18" t="s">
        <v>139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82</v>
      </c>
      <c r="BK190" s="232">
        <f>ROUND(I190*H190,2)</f>
        <v>0</v>
      </c>
      <c r="BL190" s="18" t="s">
        <v>144</v>
      </c>
      <c r="BM190" s="231" t="s">
        <v>1034</v>
      </c>
    </row>
    <row r="191" s="2" customFormat="1">
      <c r="A191" s="39"/>
      <c r="B191" s="40"/>
      <c r="C191" s="41"/>
      <c r="D191" s="233" t="s">
        <v>146</v>
      </c>
      <c r="E191" s="41"/>
      <c r="F191" s="234" t="s">
        <v>368</v>
      </c>
      <c r="G191" s="41"/>
      <c r="H191" s="41"/>
      <c r="I191" s="137"/>
      <c r="J191" s="41"/>
      <c r="K191" s="41"/>
      <c r="L191" s="45"/>
      <c r="M191" s="235"/>
      <c r="N191" s="236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146</v>
      </c>
      <c r="AU191" s="18" t="s">
        <v>85</v>
      </c>
    </row>
    <row r="192" s="2" customFormat="1">
      <c r="A192" s="39"/>
      <c r="B192" s="40"/>
      <c r="C192" s="41"/>
      <c r="D192" s="233" t="s">
        <v>183</v>
      </c>
      <c r="E192" s="41"/>
      <c r="F192" s="260" t="s">
        <v>369</v>
      </c>
      <c r="G192" s="41"/>
      <c r="H192" s="41"/>
      <c r="I192" s="137"/>
      <c r="J192" s="41"/>
      <c r="K192" s="41"/>
      <c r="L192" s="45"/>
      <c r="M192" s="235"/>
      <c r="N192" s="236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183</v>
      </c>
      <c r="AU192" s="18" t="s">
        <v>85</v>
      </c>
    </row>
    <row r="193" s="2" customFormat="1" ht="16.5" customHeight="1">
      <c r="A193" s="39"/>
      <c r="B193" s="40"/>
      <c r="C193" s="250" t="s">
        <v>370</v>
      </c>
      <c r="D193" s="250" t="s">
        <v>161</v>
      </c>
      <c r="E193" s="251" t="s">
        <v>371</v>
      </c>
      <c r="F193" s="252" t="s">
        <v>372</v>
      </c>
      <c r="G193" s="253" t="s">
        <v>155</v>
      </c>
      <c r="H193" s="254">
        <v>1</v>
      </c>
      <c r="I193" s="255"/>
      <c r="J193" s="256">
        <f>ROUND(I193*H193,2)</f>
        <v>0</v>
      </c>
      <c r="K193" s="252" t="s">
        <v>156</v>
      </c>
      <c r="L193" s="257"/>
      <c r="M193" s="258" t="s">
        <v>19</v>
      </c>
      <c r="N193" s="259" t="s">
        <v>45</v>
      </c>
      <c r="O193" s="85"/>
      <c r="P193" s="229">
        <f>O193*H193</f>
        <v>0</v>
      </c>
      <c r="Q193" s="229">
        <v>0.00016000000000000001</v>
      </c>
      <c r="R193" s="229">
        <f>Q193*H193</f>
        <v>0.00016000000000000001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347</v>
      </c>
      <c r="AT193" s="231" t="s">
        <v>161</v>
      </c>
      <c r="AU193" s="231" t="s">
        <v>85</v>
      </c>
      <c r="AY193" s="18" t="s">
        <v>139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82</v>
      </c>
      <c r="BK193" s="232">
        <f>ROUND(I193*H193,2)</f>
        <v>0</v>
      </c>
      <c r="BL193" s="18" t="s">
        <v>233</v>
      </c>
      <c r="BM193" s="231" t="s">
        <v>1035</v>
      </c>
    </row>
    <row r="194" s="2" customFormat="1">
      <c r="A194" s="39"/>
      <c r="B194" s="40"/>
      <c r="C194" s="41"/>
      <c r="D194" s="233" t="s">
        <v>146</v>
      </c>
      <c r="E194" s="41"/>
      <c r="F194" s="234" t="s">
        <v>372</v>
      </c>
      <c r="G194" s="41"/>
      <c r="H194" s="41"/>
      <c r="I194" s="137"/>
      <c r="J194" s="41"/>
      <c r="K194" s="41"/>
      <c r="L194" s="45"/>
      <c r="M194" s="235"/>
      <c r="N194" s="236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146</v>
      </c>
      <c r="AU194" s="18" t="s">
        <v>85</v>
      </c>
    </row>
    <row r="195" s="13" customFormat="1">
      <c r="A195" s="13"/>
      <c r="B195" s="237"/>
      <c r="C195" s="238"/>
      <c r="D195" s="233" t="s">
        <v>147</v>
      </c>
      <c r="E195" s="239" t="s">
        <v>19</v>
      </c>
      <c r="F195" s="240" t="s">
        <v>1291</v>
      </c>
      <c r="G195" s="238"/>
      <c r="H195" s="241">
        <v>1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147</v>
      </c>
      <c r="AU195" s="247" t="s">
        <v>85</v>
      </c>
      <c r="AV195" s="13" t="s">
        <v>85</v>
      </c>
      <c r="AW195" s="13" t="s">
        <v>34</v>
      </c>
      <c r="AX195" s="13" t="s">
        <v>82</v>
      </c>
      <c r="AY195" s="247" t="s">
        <v>139</v>
      </c>
    </row>
    <row r="196" s="2" customFormat="1" ht="16.5" customHeight="1">
      <c r="A196" s="39"/>
      <c r="B196" s="40"/>
      <c r="C196" s="220" t="s">
        <v>375</v>
      </c>
      <c r="D196" s="220" t="s">
        <v>140</v>
      </c>
      <c r="E196" s="221" t="s">
        <v>376</v>
      </c>
      <c r="F196" s="222" t="s">
        <v>377</v>
      </c>
      <c r="G196" s="223" t="s">
        <v>155</v>
      </c>
      <c r="H196" s="224">
        <v>4</v>
      </c>
      <c r="I196" s="225"/>
      <c r="J196" s="226">
        <f>ROUND(I196*H196,2)</f>
        <v>0</v>
      </c>
      <c r="K196" s="222" t="s">
        <v>156</v>
      </c>
      <c r="L196" s="45"/>
      <c r="M196" s="227" t="s">
        <v>19</v>
      </c>
      <c r="N196" s="228" t="s">
        <v>45</v>
      </c>
      <c r="O196" s="85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1" t="s">
        <v>144</v>
      </c>
      <c r="AT196" s="231" t="s">
        <v>140</v>
      </c>
      <c r="AU196" s="231" t="s">
        <v>85</v>
      </c>
      <c r="AY196" s="18" t="s">
        <v>139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82</v>
      </c>
      <c r="BK196" s="232">
        <f>ROUND(I196*H196,2)</f>
        <v>0</v>
      </c>
      <c r="BL196" s="18" t="s">
        <v>144</v>
      </c>
      <c r="BM196" s="231" t="s">
        <v>1037</v>
      </c>
    </row>
    <row r="197" s="2" customFormat="1">
      <c r="A197" s="39"/>
      <c r="B197" s="40"/>
      <c r="C197" s="41"/>
      <c r="D197" s="233" t="s">
        <v>146</v>
      </c>
      <c r="E197" s="41"/>
      <c r="F197" s="234" t="s">
        <v>379</v>
      </c>
      <c r="G197" s="41"/>
      <c r="H197" s="41"/>
      <c r="I197" s="137"/>
      <c r="J197" s="41"/>
      <c r="K197" s="41"/>
      <c r="L197" s="45"/>
      <c r="M197" s="235"/>
      <c r="N197" s="236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146</v>
      </c>
      <c r="AU197" s="18" t="s">
        <v>85</v>
      </c>
    </row>
    <row r="198" s="2" customFormat="1">
      <c r="A198" s="39"/>
      <c r="B198" s="40"/>
      <c r="C198" s="41"/>
      <c r="D198" s="233" t="s">
        <v>183</v>
      </c>
      <c r="E198" s="41"/>
      <c r="F198" s="260" t="s">
        <v>369</v>
      </c>
      <c r="G198" s="41"/>
      <c r="H198" s="41"/>
      <c r="I198" s="137"/>
      <c r="J198" s="41"/>
      <c r="K198" s="41"/>
      <c r="L198" s="45"/>
      <c r="M198" s="235"/>
      <c r="N198" s="236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183</v>
      </c>
      <c r="AU198" s="18" t="s">
        <v>85</v>
      </c>
    </row>
    <row r="199" s="2" customFormat="1" ht="21.75" customHeight="1">
      <c r="A199" s="39"/>
      <c r="B199" s="40"/>
      <c r="C199" s="250" t="s">
        <v>385</v>
      </c>
      <c r="D199" s="250" t="s">
        <v>161</v>
      </c>
      <c r="E199" s="251" t="s">
        <v>386</v>
      </c>
      <c r="F199" s="252" t="s">
        <v>387</v>
      </c>
      <c r="G199" s="253" t="s">
        <v>155</v>
      </c>
      <c r="H199" s="254">
        <v>4</v>
      </c>
      <c r="I199" s="255"/>
      <c r="J199" s="256">
        <f>ROUND(I199*H199,2)</f>
        <v>0</v>
      </c>
      <c r="K199" s="252" t="s">
        <v>156</v>
      </c>
      <c r="L199" s="257"/>
      <c r="M199" s="258" t="s">
        <v>19</v>
      </c>
      <c r="N199" s="259" t="s">
        <v>45</v>
      </c>
      <c r="O199" s="85"/>
      <c r="P199" s="229">
        <f>O199*H199</f>
        <v>0</v>
      </c>
      <c r="Q199" s="229">
        <v>0.00069999999999999999</v>
      </c>
      <c r="R199" s="229">
        <f>Q199*H199</f>
        <v>0.0028</v>
      </c>
      <c r="S199" s="229">
        <v>0</v>
      </c>
      <c r="T199" s="23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1" t="s">
        <v>347</v>
      </c>
      <c r="AT199" s="231" t="s">
        <v>161</v>
      </c>
      <c r="AU199" s="231" t="s">
        <v>85</v>
      </c>
      <c r="AY199" s="18" t="s">
        <v>139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8" t="s">
        <v>82</v>
      </c>
      <c r="BK199" s="232">
        <f>ROUND(I199*H199,2)</f>
        <v>0</v>
      </c>
      <c r="BL199" s="18" t="s">
        <v>233</v>
      </c>
      <c r="BM199" s="231" t="s">
        <v>1039</v>
      </c>
    </row>
    <row r="200" s="2" customFormat="1">
      <c r="A200" s="39"/>
      <c r="B200" s="40"/>
      <c r="C200" s="41"/>
      <c r="D200" s="233" t="s">
        <v>146</v>
      </c>
      <c r="E200" s="41"/>
      <c r="F200" s="234" t="s">
        <v>387</v>
      </c>
      <c r="G200" s="41"/>
      <c r="H200" s="41"/>
      <c r="I200" s="137"/>
      <c r="J200" s="41"/>
      <c r="K200" s="41"/>
      <c r="L200" s="45"/>
      <c r="M200" s="235"/>
      <c r="N200" s="236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146</v>
      </c>
      <c r="AU200" s="18" t="s">
        <v>85</v>
      </c>
    </row>
    <row r="201" s="13" customFormat="1">
      <c r="A201" s="13"/>
      <c r="B201" s="237"/>
      <c r="C201" s="238"/>
      <c r="D201" s="233" t="s">
        <v>147</v>
      </c>
      <c r="E201" s="239" t="s">
        <v>19</v>
      </c>
      <c r="F201" s="240" t="s">
        <v>167</v>
      </c>
      <c r="G201" s="238"/>
      <c r="H201" s="241">
        <v>4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147</v>
      </c>
      <c r="AU201" s="247" t="s">
        <v>85</v>
      </c>
      <c r="AV201" s="13" t="s">
        <v>85</v>
      </c>
      <c r="AW201" s="13" t="s">
        <v>34</v>
      </c>
      <c r="AX201" s="13" t="s">
        <v>82</v>
      </c>
      <c r="AY201" s="247" t="s">
        <v>139</v>
      </c>
    </row>
    <row r="202" s="2" customFormat="1" ht="21.75" customHeight="1">
      <c r="A202" s="39"/>
      <c r="B202" s="40"/>
      <c r="C202" s="220" t="s">
        <v>389</v>
      </c>
      <c r="D202" s="220" t="s">
        <v>140</v>
      </c>
      <c r="E202" s="221" t="s">
        <v>421</v>
      </c>
      <c r="F202" s="222" t="s">
        <v>422</v>
      </c>
      <c r="G202" s="223" t="s">
        <v>180</v>
      </c>
      <c r="H202" s="224">
        <v>40</v>
      </c>
      <c r="I202" s="225"/>
      <c r="J202" s="226">
        <f>ROUND(I202*H202,2)</f>
        <v>0</v>
      </c>
      <c r="K202" s="222" t="s">
        <v>156</v>
      </c>
      <c r="L202" s="45"/>
      <c r="M202" s="227" t="s">
        <v>19</v>
      </c>
      <c r="N202" s="228" t="s">
        <v>45</v>
      </c>
      <c r="O202" s="85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1" t="s">
        <v>233</v>
      </c>
      <c r="AT202" s="231" t="s">
        <v>140</v>
      </c>
      <c r="AU202" s="231" t="s">
        <v>85</v>
      </c>
      <c r="AY202" s="18" t="s">
        <v>139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82</v>
      </c>
      <c r="BK202" s="232">
        <f>ROUND(I202*H202,2)</f>
        <v>0</v>
      </c>
      <c r="BL202" s="18" t="s">
        <v>233</v>
      </c>
      <c r="BM202" s="231" t="s">
        <v>423</v>
      </c>
    </row>
    <row r="203" s="2" customFormat="1">
      <c r="A203" s="39"/>
      <c r="B203" s="40"/>
      <c r="C203" s="41"/>
      <c r="D203" s="233" t="s">
        <v>146</v>
      </c>
      <c r="E203" s="41"/>
      <c r="F203" s="234" t="s">
        <v>424</v>
      </c>
      <c r="G203" s="41"/>
      <c r="H203" s="41"/>
      <c r="I203" s="137"/>
      <c r="J203" s="41"/>
      <c r="K203" s="41"/>
      <c r="L203" s="45"/>
      <c r="M203" s="235"/>
      <c r="N203" s="236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146</v>
      </c>
      <c r="AU203" s="18" t="s">
        <v>85</v>
      </c>
    </row>
    <row r="204" s="2" customFormat="1" ht="16.5" customHeight="1">
      <c r="A204" s="39"/>
      <c r="B204" s="40"/>
      <c r="C204" s="250" t="s">
        <v>394</v>
      </c>
      <c r="D204" s="250" t="s">
        <v>161</v>
      </c>
      <c r="E204" s="251" t="s">
        <v>1044</v>
      </c>
      <c r="F204" s="252" t="s">
        <v>1045</v>
      </c>
      <c r="G204" s="253" t="s">
        <v>180</v>
      </c>
      <c r="H204" s="254">
        <v>48</v>
      </c>
      <c r="I204" s="255"/>
      <c r="J204" s="256">
        <f>ROUND(I204*H204,2)</f>
        <v>0</v>
      </c>
      <c r="K204" s="252" t="s">
        <v>19</v>
      </c>
      <c r="L204" s="257"/>
      <c r="M204" s="258" t="s">
        <v>19</v>
      </c>
      <c r="N204" s="259" t="s">
        <v>45</v>
      </c>
      <c r="O204" s="85"/>
      <c r="P204" s="229">
        <f>O204*H204</f>
        <v>0</v>
      </c>
      <c r="Q204" s="229">
        <v>4.0000000000000003E-05</v>
      </c>
      <c r="R204" s="229">
        <f>Q204*H204</f>
        <v>0.0019200000000000003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284</v>
      </c>
      <c r="AT204" s="231" t="s">
        <v>161</v>
      </c>
      <c r="AU204" s="231" t="s">
        <v>85</v>
      </c>
      <c r="AY204" s="18" t="s">
        <v>139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82</v>
      </c>
      <c r="BK204" s="232">
        <f>ROUND(I204*H204,2)</f>
        <v>0</v>
      </c>
      <c r="BL204" s="18" t="s">
        <v>284</v>
      </c>
      <c r="BM204" s="231" t="s">
        <v>428</v>
      </c>
    </row>
    <row r="205" s="2" customFormat="1">
      <c r="A205" s="39"/>
      <c r="B205" s="40"/>
      <c r="C205" s="41"/>
      <c r="D205" s="233" t="s">
        <v>146</v>
      </c>
      <c r="E205" s="41"/>
      <c r="F205" s="234" t="s">
        <v>1045</v>
      </c>
      <c r="G205" s="41"/>
      <c r="H205" s="41"/>
      <c r="I205" s="137"/>
      <c r="J205" s="41"/>
      <c r="K205" s="41"/>
      <c r="L205" s="45"/>
      <c r="M205" s="235"/>
      <c r="N205" s="236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146</v>
      </c>
      <c r="AU205" s="18" t="s">
        <v>85</v>
      </c>
    </row>
    <row r="206" s="13" customFormat="1">
      <c r="A206" s="13"/>
      <c r="B206" s="237"/>
      <c r="C206" s="238"/>
      <c r="D206" s="233" t="s">
        <v>147</v>
      </c>
      <c r="E206" s="239" t="s">
        <v>19</v>
      </c>
      <c r="F206" s="240" t="s">
        <v>1300</v>
      </c>
      <c r="G206" s="238"/>
      <c r="H206" s="241">
        <v>40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147</v>
      </c>
      <c r="AU206" s="247" t="s">
        <v>85</v>
      </c>
      <c r="AV206" s="13" t="s">
        <v>85</v>
      </c>
      <c r="AW206" s="13" t="s">
        <v>34</v>
      </c>
      <c r="AX206" s="13" t="s">
        <v>82</v>
      </c>
      <c r="AY206" s="247" t="s">
        <v>139</v>
      </c>
    </row>
    <row r="207" s="13" customFormat="1">
      <c r="A207" s="13"/>
      <c r="B207" s="237"/>
      <c r="C207" s="238"/>
      <c r="D207" s="233" t="s">
        <v>147</v>
      </c>
      <c r="E207" s="238"/>
      <c r="F207" s="240" t="s">
        <v>1280</v>
      </c>
      <c r="G207" s="238"/>
      <c r="H207" s="241">
        <v>48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147</v>
      </c>
      <c r="AU207" s="247" t="s">
        <v>85</v>
      </c>
      <c r="AV207" s="13" t="s">
        <v>85</v>
      </c>
      <c r="AW207" s="13" t="s">
        <v>4</v>
      </c>
      <c r="AX207" s="13" t="s">
        <v>82</v>
      </c>
      <c r="AY207" s="247" t="s">
        <v>139</v>
      </c>
    </row>
    <row r="208" s="2" customFormat="1" ht="16.5" customHeight="1">
      <c r="A208" s="39"/>
      <c r="B208" s="40"/>
      <c r="C208" s="220" t="s">
        <v>399</v>
      </c>
      <c r="D208" s="220" t="s">
        <v>140</v>
      </c>
      <c r="E208" s="221" t="s">
        <v>432</v>
      </c>
      <c r="F208" s="222" t="s">
        <v>433</v>
      </c>
      <c r="G208" s="223" t="s">
        <v>155</v>
      </c>
      <c r="H208" s="224">
        <v>2</v>
      </c>
      <c r="I208" s="225"/>
      <c r="J208" s="226">
        <f>ROUND(I208*H208,2)</f>
        <v>0</v>
      </c>
      <c r="K208" s="222" t="s">
        <v>156</v>
      </c>
      <c r="L208" s="45"/>
      <c r="M208" s="227" t="s">
        <v>19</v>
      </c>
      <c r="N208" s="228" t="s">
        <v>45</v>
      </c>
      <c r="O208" s="85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233</v>
      </c>
      <c r="AT208" s="231" t="s">
        <v>140</v>
      </c>
      <c r="AU208" s="231" t="s">
        <v>85</v>
      </c>
      <c r="AY208" s="18" t="s">
        <v>139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82</v>
      </c>
      <c r="BK208" s="232">
        <f>ROUND(I208*H208,2)</f>
        <v>0</v>
      </c>
      <c r="BL208" s="18" t="s">
        <v>233</v>
      </c>
      <c r="BM208" s="231" t="s">
        <v>434</v>
      </c>
    </row>
    <row r="209" s="2" customFormat="1">
      <c r="A209" s="39"/>
      <c r="B209" s="40"/>
      <c r="C209" s="41"/>
      <c r="D209" s="233" t="s">
        <v>146</v>
      </c>
      <c r="E209" s="41"/>
      <c r="F209" s="234" t="s">
        <v>435</v>
      </c>
      <c r="G209" s="41"/>
      <c r="H209" s="41"/>
      <c r="I209" s="137"/>
      <c r="J209" s="41"/>
      <c r="K209" s="41"/>
      <c r="L209" s="45"/>
      <c r="M209" s="235"/>
      <c r="N209" s="236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146</v>
      </c>
      <c r="AU209" s="18" t="s">
        <v>85</v>
      </c>
    </row>
    <row r="210" s="13" customFormat="1">
      <c r="A210" s="13"/>
      <c r="B210" s="237"/>
      <c r="C210" s="238"/>
      <c r="D210" s="233" t="s">
        <v>147</v>
      </c>
      <c r="E210" s="239" t="s">
        <v>19</v>
      </c>
      <c r="F210" s="240" t="s">
        <v>1301</v>
      </c>
      <c r="G210" s="238"/>
      <c r="H210" s="241">
        <v>2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147</v>
      </c>
      <c r="AU210" s="247" t="s">
        <v>85</v>
      </c>
      <c r="AV210" s="13" t="s">
        <v>85</v>
      </c>
      <c r="AW210" s="13" t="s">
        <v>34</v>
      </c>
      <c r="AX210" s="13" t="s">
        <v>82</v>
      </c>
      <c r="AY210" s="247" t="s">
        <v>139</v>
      </c>
    </row>
    <row r="211" s="2" customFormat="1" ht="21.75" customHeight="1">
      <c r="A211" s="39"/>
      <c r="B211" s="40"/>
      <c r="C211" s="220" t="s">
        <v>404</v>
      </c>
      <c r="D211" s="220" t="s">
        <v>140</v>
      </c>
      <c r="E211" s="221" t="s">
        <v>441</v>
      </c>
      <c r="F211" s="222" t="s">
        <v>442</v>
      </c>
      <c r="G211" s="223" t="s">
        <v>443</v>
      </c>
      <c r="H211" s="224">
        <v>0.040000000000000001</v>
      </c>
      <c r="I211" s="225"/>
      <c r="J211" s="226">
        <f>ROUND(I211*H211,2)</f>
        <v>0</v>
      </c>
      <c r="K211" s="222" t="s">
        <v>156</v>
      </c>
      <c r="L211" s="45"/>
      <c r="M211" s="227" t="s">
        <v>19</v>
      </c>
      <c r="N211" s="228" t="s">
        <v>45</v>
      </c>
      <c r="O211" s="85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1" t="s">
        <v>233</v>
      </c>
      <c r="AT211" s="231" t="s">
        <v>140</v>
      </c>
      <c r="AU211" s="231" t="s">
        <v>85</v>
      </c>
      <c r="AY211" s="18" t="s">
        <v>139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8" t="s">
        <v>82</v>
      </c>
      <c r="BK211" s="232">
        <f>ROUND(I211*H211,2)</f>
        <v>0</v>
      </c>
      <c r="BL211" s="18" t="s">
        <v>233</v>
      </c>
      <c r="BM211" s="231" t="s">
        <v>444</v>
      </c>
    </row>
    <row r="212" s="2" customFormat="1">
      <c r="A212" s="39"/>
      <c r="B212" s="40"/>
      <c r="C212" s="41"/>
      <c r="D212" s="233" t="s">
        <v>146</v>
      </c>
      <c r="E212" s="41"/>
      <c r="F212" s="234" t="s">
        <v>445</v>
      </c>
      <c r="G212" s="41"/>
      <c r="H212" s="41"/>
      <c r="I212" s="137"/>
      <c r="J212" s="41"/>
      <c r="K212" s="41"/>
      <c r="L212" s="45"/>
      <c r="M212" s="235"/>
      <c r="N212" s="236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146</v>
      </c>
      <c r="AU212" s="18" t="s">
        <v>85</v>
      </c>
    </row>
    <row r="213" s="13" customFormat="1">
      <c r="A213" s="13"/>
      <c r="B213" s="237"/>
      <c r="C213" s="238"/>
      <c r="D213" s="233" t="s">
        <v>147</v>
      </c>
      <c r="E213" s="239" t="s">
        <v>19</v>
      </c>
      <c r="F213" s="240" t="s">
        <v>1302</v>
      </c>
      <c r="G213" s="238"/>
      <c r="H213" s="241">
        <v>0.040000000000000001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147</v>
      </c>
      <c r="AU213" s="247" t="s">
        <v>85</v>
      </c>
      <c r="AV213" s="13" t="s">
        <v>85</v>
      </c>
      <c r="AW213" s="13" t="s">
        <v>34</v>
      </c>
      <c r="AX213" s="13" t="s">
        <v>82</v>
      </c>
      <c r="AY213" s="247" t="s">
        <v>139</v>
      </c>
    </row>
    <row r="214" s="2" customFormat="1" ht="21.75" customHeight="1">
      <c r="A214" s="39"/>
      <c r="B214" s="40"/>
      <c r="C214" s="220" t="s">
        <v>431</v>
      </c>
      <c r="D214" s="220" t="s">
        <v>140</v>
      </c>
      <c r="E214" s="221" t="s">
        <v>478</v>
      </c>
      <c r="F214" s="222" t="s">
        <v>479</v>
      </c>
      <c r="G214" s="223" t="s">
        <v>155</v>
      </c>
      <c r="H214" s="224">
        <v>14</v>
      </c>
      <c r="I214" s="225"/>
      <c r="J214" s="226">
        <f>ROUND(I214*H214,2)</f>
        <v>0</v>
      </c>
      <c r="K214" s="222" t="s">
        <v>156</v>
      </c>
      <c r="L214" s="45"/>
      <c r="M214" s="227" t="s">
        <v>19</v>
      </c>
      <c r="N214" s="228" t="s">
        <v>45</v>
      </c>
      <c r="O214" s="85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233</v>
      </c>
      <c r="AT214" s="231" t="s">
        <v>140</v>
      </c>
      <c r="AU214" s="231" t="s">
        <v>85</v>
      </c>
      <c r="AY214" s="18" t="s">
        <v>139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82</v>
      </c>
      <c r="BK214" s="232">
        <f>ROUND(I214*H214,2)</f>
        <v>0</v>
      </c>
      <c r="BL214" s="18" t="s">
        <v>233</v>
      </c>
      <c r="BM214" s="231" t="s">
        <v>480</v>
      </c>
    </row>
    <row r="215" s="2" customFormat="1">
      <c r="A215" s="39"/>
      <c r="B215" s="40"/>
      <c r="C215" s="41"/>
      <c r="D215" s="233" t="s">
        <v>146</v>
      </c>
      <c r="E215" s="41"/>
      <c r="F215" s="234" t="s">
        <v>479</v>
      </c>
      <c r="G215" s="41"/>
      <c r="H215" s="41"/>
      <c r="I215" s="137"/>
      <c r="J215" s="41"/>
      <c r="K215" s="41"/>
      <c r="L215" s="45"/>
      <c r="M215" s="235"/>
      <c r="N215" s="236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146</v>
      </c>
      <c r="AU215" s="18" t="s">
        <v>85</v>
      </c>
    </row>
    <row r="216" s="2" customFormat="1" ht="21.75" customHeight="1">
      <c r="A216" s="39"/>
      <c r="B216" s="40"/>
      <c r="C216" s="250" t="s">
        <v>440</v>
      </c>
      <c r="D216" s="250" t="s">
        <v>161</v>
      </c>
      <c r="E216" s="251" t="s">
        <v>1056</v>
      </c>
      <c r="F216" s="252" t="s">
        <v>1057</v>
      </c>
      <c r="G216" s="253" t="s">
        <v>155</v>
      </c>
      <c r="H216" s="254">
        <v>14</v>
      </c>
      <c r="I216" s="255"/>
      <c r="J216" s="256">
        <f>ROUND(I216*H216,2)</f>
        <v>0</v>
      </c>
      <c r="K216" s="252" t="s">
        <v>19</v>
      </c>
      <c r="L216" s="257"/>
      <c r="M216" s="258" t="s">
        <v>19</v>
      </c>
      <c r="N216" s="259" t="s">
        <v>45</v>
      </c>
      <c r="O216" s="85"/>
      <c r="P216" s="229">
        <f>O216*H216</f>
        <v>0</v>
      </c>
      <c r="Q216" s="229">
        <v>0.0030000000000000001</v>
      </c>
      <c r="R216" s="229">
        <f>Q216*H216</f>
        <v>0.042000000000000003</v>
      </c>
      <c r="S216" s="229">
        <v>0</v>
      </c>
      <c r="T216" s="23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1" t="s">
        <v>347</v>
      </c>
      <c r="AT216" s="231" t="s">
        <v>161</v>
      </c>
      <c r="AU216" s="231" t="s">
        <v>85</v>
      </c>
      <c r="AY216" s="18" t="s">
        <v>139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8" t="s">
        <v>82</v>
      </c>
      <c r="BK216" s="232">
        <f>ROUND(I216*H216,2)</f>
        <v>0</v>
      </c>
      <c r="BL216" s="18" t="s">
        <v>233</v>
      </c>
      <c r="BM216" s="231" t="s">
        <v>488</v>
      </c>
    </row>
    <row r="217" s="2" customFormat="1">
      <c r="A217" s="39"/>
      <c r="B217" s="40"/>
      <c r="C217" s="41"/>
      <c r="D217" s="233" t="s">
        <v>146</v>
      </c>
      <c r="E217" s="41"/>
      <c r="F217" s="234" t="s">
        <v>1057</v>
      </c>
      <c r="G217" s="41"/>
      <c r="H217" s="41"/>
      <c r="I217" s="137"/>
      <c r="J217" s="41"/>
      <c r="K217" s="41"/>
      <c r="L217" s="45"/>
      <c r="M217" s="235"/>
      <c r="N217" s="236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146</v>
      </c>
      <c r="AU217" s="18" t="s">
        <v>85</v>
      </c>
    </row>
    <row r="218" s="13" customFormat="1">
      <c r="A218" s="13"/>
      <c r="B218" s="237"/>
      <c r="C218" s="238"/>
      <c r="D218" s="233" t="s">
        <v>147</v>
      </c>
      <c r="E218" s="239" t="s">
        <v>19</v>
      </c>
      <c r="F218" s="240" t="s">
        <v>230</v>
      </c>
      <c r="G218" s="238"/>
      <c r="H218" s="241">
        <v>14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147</v>
      </c>
      <c r="AU218" s="247" t="s">
        <v>85</v>
      </c>
      <c r="AV218" s="13" t="s">
        <v>85</v>
      </c>
      <c r="AW218" s="13" t="s">
        <v>34</v>
      </c>
      <c r="AX218" s="13" t="s">
        <v>82</v>
      </c>
      <c r="AY218" s="247" t="s">
        <v>139</v>
      </c>
    </row>
    <row r="219" s="2" customFormat="1" ht="16.5" customHeight="1">
      <c r="A219" s="39"/>
      <c r="B219" s="40"/>
      <c r="C219" s="220" t="s">
        <v>481</v>
      </c>
      <c r="D219" s="220" t="s">
        <v>140</v>
      </c>
      <c r="E219" s="221" t="s">
        <v>506</v>
      </c>
      <c r="F219" s="222" t="s">
        <v>507</v>
      </c>
      <c r="G219" s="223" t="s">
        <v>180</v>
      </c>
      <c r="H219" s="224">
        <v>265</v>
      </c>
      <c r="I219" s="225"/>
      <c r="J219" s="226">
        <f>ROUND(I219*H219,2)</f>
        <v>0</v>
      </c>
      <c r="K219" s="222" t="s">
        <v>156</v>
      </c>
      <c r="L219" s="45"/>
      <c r="M219" s="227" t="s">
        <v>19</v>
      </c>
      <c r="N219" s="228" t="s">
        <v>45</v>
      </c>
      <c r="O219" s="85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1" t="s">
        <v>233</v>
      </c>
      <c r="AT219" s="231" t="s">
        <v>140</v>
      </c>
      <c r="AU219" s="231" t="s">
        <v>85</v>
      </c>
      <c r="AY219" s="18" t="s">
        <v>139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8" t="s">
        <v>82</v>
      </c>
      <c r="BK219" s="232">
        <f>ROUND(I219*H219,2)</f>
        <v>0</v>
      </c>
      <c r="BL219" s="18" t="s">
        <v>233</v>
      </c>
      <c r="BM219" s="231" t="s">
        <v>508</v>
      </c>
    </row>
    <row r="220" s="2" customFormat="1">
      <c r="A220" s="39"/>
      <c r="B220" s="40"/>
      <c r="C220" s="41"/>
      <c r="D220" s="233" t="s">
        <v>146</v>
      </c>
      <c r="E220" s="41"/>
      <c r="F220" s="234" t="s">
        <v>509</v>
      </c>
      <c r="G220" s="41"/>
      <c r="H220" s="41"/>
      <c r="I220" s="137"/>
      <c r="J220" s="41"/>
      <c r="K220" s="41"/>
      <c r="L220" s="45"/>
      <c r="M220" s="235"/>
      <c r="N220" s="236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146</v>
      </c>
      <c r="AU220" s="18" t="s">
        <v>85</v>
      </c>
    </row>
    <row r="221" s="2" customFormat="1" ht="21.75" customHeight="1">
      <c r="A221" s="39"/>
      <c r="B221" s="40"/>
      <c r="C221" s="250" t="s">
        <v>485</v>
      </c>
      <c r="D221" s="250" t="s">
        <v>161</v>
      </c>
      <c r="E221" s="251" t="s">
        <v>511</v>
      </c>
      <c r="F221" s="252" t="s">
        <v>512</v>
      </c>
      <c r="G221" s="253" t="s">
        <v>180</v>
      </c>
      <c r="H221" s="254">
        <v>216</v>
      </c>
      <c r="I221" s="255"/>
      <c r="J221" s="256">
        <f>ROUND(I221*H221,2)</f>
        <v>0</v>
      </c>
      <c r="K221" s="252" t="s">
        <v>19</v>
      </c>
      <c r="L221" s="257"/>
      <c r="M221" s="258" t="s">
        <v>19</v>
      </c>
      <c r="N221" s="259" t="s">
        <v>45</v>
      </c>
      <c r="O221" s="85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1" t="s">
        <v>347</v>
      </c>
      <c r="AT221" s="231" t="s">
        <v>161</v>
      </c>
      <c r="AU221" s="231" t="s">
        <v>85</v>
      </c>
      <c r="AY221" s="18" t="s">
        <v>139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8" t="s">
        <v>82</v>
      </c>
      <c r="BK221" s="232">
        <f>ROUND(I221*H221,2)</f>
        <v>0</v>
      </c>
      <c r="BL221" s="18" t="s">
        <v>233</v>
      </c>
      <c r="BM221" s="231" t="s">
        <v>513</v>
      </c>
    </row>
    <row r="222" s="2" customFormat="1">
      <c r="A222" s="39"/>
      <c r="B222" s="40"/>
      <c r="C222" s="41"/>
      <c r="D222" s="233" t="s">
        <v>146</v>
      </c>
      <c r="E222" s="41"/>
      <c r="F222" s="234" t="s">
        <v>512</v>
      </c>
      <c r="G222" s="41"/>
      <c r="H222" s="41"/>
      <c r="I222" s="137"/>
      <c r="J222" s="41"/>
      <c r="K222" s="41"/>
      <c r="L222" s="45"/>
      <c r="M222" s="235"/>
      <c r="N222" s="236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146</v>
      </c>
      <c r="AU222" s="18" t="s">
        <v>85</v>
      </c>
    </row>
    <row r="223" s="13" customFormat="1">
      <c r="A223" s="13"/>
      <c r="B223" s="237"/>
      <c r="C223" s="238"/>
      <c r="D223" s="233" t="s">
        <v>147</v>
      </c>
      <c r="E223" s="239" t="s">
        <v>19</v>
      </c>
      <c r="F223" s="240" t="s">
        <v>1303</v>
      </c>
      <c r="G223" s="238"/>
      <c r="H223" s="241">
        <v>180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147</v>
      </c>
      <c r="AU223" s="247" t="s">
        <v>85</v>
      </c>
      <c r="AV223" s="13" t="s">
        <v>85</v>
      </c>
      <c r="AW223" s="13" t="s">
        <v>34</v>
      </c>
      <c r="AX223" s="13" t="s">
        <v>82</v>
      </c>
      <c r="AY223" s="247" t="s">
        <v>139</v>
      </c>
    </row>
    <row r="224" s="13" customFormat="1">
      <c r="A224" s="13"/>
      <c r="B224" s="237"/>
      <c r="C224" s="238"/>
      <c r="D224" s="233" t="s">
        <v>147</v>
      </c>
      <c r="E224" s="238"/>
      <c r="F224" s="240" t="s">
        <v>1304</v>
      </c>
      <c r="G224" s="238"/>
      <c r="H224" s="241">
        <v>216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147</v>
      </c>
      <c r="AU224" s="247" t="s">
        <v>85</v>
      </c>
      <c r="AV224" s="13" t="s">
        <v>85</v>
      </c>
      <c r="AW224" s="13" t="s">
        <v>4</v>
      </c>
      <c r="AX224" s="13" t="s">
        <v>82</v>
      </c>
      <c r="AY224" s="247" t="s">
        <v>139</v>
      </c>
    </row>
    <row r="225" s="2" customFormat="1" ht="21.75" customHeight="1">
      <c r="A225" s="39"/>
      <c r="B225" s="40"/>
      <c r="C225" s="250" t="s">
        <v>489</v>
      </c>
      <c r="D225" s="250" t="s">
        <v>161</v>
      </c>
      <c r="E225" s="251" t="s">
        <v>517</v>
      </c>
      <c r="F225" s="252" t="s">
        <v>518</v>
      </c>
      <c r="G225" s="253" t="s">
        <v>180</v>
      </c>
      <c r="H225" s="254">
        <v>102</v>
      </c>
      <c r="I225" s="255"/>
      <c r="J225" s="256">
        <f>ROUND(I225*H225,2)</f>
        <v>0</v>
      </c>
      <c r="K225" s="252" t="s">
        <v>19</v>
      </c>
      <c r="L225" s="257"/>
      <c r="M225" s="258" t="s">
        <v>19</v>
      </c>
      <c r="N225" s="259" t="s">
        <v>45</v>
      </c>
      <c r="O225" s="85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1" t="s">
        <v>347</v>
      </c>
      <c r="AT225" s="231" t="s">
        <v>161</v>
      </c>
      <c r="AU225" s="231" t="s">
        <v>85</v>
      </c>
      <c r="AY225" s="18" t="s">
        <v>139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8" t="s">
        <v>82</v>
      </c>
      <c r="BK225" s="232">
        <f>ROUND(I225*H225,2)</f>
        <v>0</v>
      </c>
      <c r="BL225" s="18" t="s">
        <v>233</v>
      </c>
      <c r="BM225" s="231" t="s">
        <v>519</v>
      </c>
    </row>
    <row r="226" s="2" customFormat="1">
      <c r="A226" s="39"/>
      <c r="B226" s="40"/>
      <c r="C226" s="41"/>
      <c r="D226" s="233" t="s">
        <v>146</v>
      </c>
      <c r="E226" s="41"/>
      <c r="F226" s="234" t="s">
        <v>518</v>
      </c>
      <c r="G226" s="41"/>
      <c r="H226" s="41"/>
      <c r="I226" s="137"/>
      <c r="J226" s="41"/>
      <c r="K226" s="41"/>
      <c r="L226" s="45"/>
      <c r="M226" s="235"/>
      <c r="N226" s="236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146</v>
      </c>
      <c r="AU226" s="18" t="s">
        <v>85</v>
      </c>
    </row>
    <row r="227" s="13" customFormat="1">
      <c r="A227" s="13"/>
      <c r="B227" s="237"/>
      <c r="C227" s="238"/>
      <c r="D227" s="233" t="s">
        <v>147</v>
      </c>
      <c r="E227" s="239" t="s">
        <v>19</v>
      </c>
      <c r="F227" s="240" t="s">
        <v>1305</v>
      </c>
      <c r="G227" s="238"/>
      <c r="H227" s="241">
        <v>85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147</v>
      </c>
      <c r="AU227" s="247" t="s">
        <v>85</v>
      </c>
      <c r="AV227" s="13" t="s">
        <v>85</v>
      </c>
      <c r="AW227" s="13" t="s">
        <v>34</v>
      </c>
      <c r="AX227" s="13" t="s">
        <v>82</v>
      </c>
      <c r="AY227" s="247" t="s">
        <v>139</v>
      </c>
    </row>
    <row r="228" s="13" customFormat="1">
      <c r="A228" s="13"/>
      <c r="B228" s="237"/>
      <c r="C228" s="238"/>
      <c r="D228" s="233" t="s">
        <v>147</v>
      </c>
      <c r="E228" s="238"/>
      <c r="F228" s="240" t="s">
        <v>1306</v>
      </c>
      <c r="G228" s="238"/>
      <c r="H228" s="241">
        <v>102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7" t="s">
        <v>147</v>
      </c>
      <c r="AU228" s="247" t="s">
        <v>85</v>
      </c>
      <c r="AV228" s="13" t="s">
        <v>85</v>
      </c>
      <c r="AW228" s="13" t="s">
        <v>4</v>
      </c>
      <c r="AX228" s="13" t="s">
        <v>82</v>
      </c>
      <c r="AY228" s="247" t="s">
        <v>139</v>
      </c>
    </row>
    <row r="229" s="2" customFormat="1" ht="21.75" customHeight="1">
      <c r="A229" s="39"/>
      <c r="B229" s="40"/>
      <c r="C229" s="220" t="s">
        <v>493</v>
      </c>
      <c r="D229" s="220" t="s">
        <v>140</v>
      </c>
      <c r="E229" s="221" t="s">
        <v>523</v>
      </c>
      <c r="F229" s="222" t="s">
        <v>524</v>
      </c>
      <c r="G229" s="223" t="s">
        <v>155</v>
      </c>
      <c r="H229" s="224">
        <v>1</v>
      </c>
      <c r="I229" s="225"/>
      <c r="J229" s="226">
        <f>ROUND(I229*H229,2)</f>
        <v>0</v>
      </c>
      <c r="K229" s="222" t="s">
        <v>156</v>
      </c>
      <c r="L229" s="45"/>
      <c r="M229" s="227" t="s">
        <v>19</v>
      </c>
      <c r="N229" s="228" t="s">
        <v>45</v>
      </c>
      <c r="O229" s="85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1" t="s">
        <v>233</v>
      </c>
      <c r="AT229" s="231" t="s">
        <v>140</v>
      </c>
      <c r="AU229" s="231" t="s">
        <v>85</v>
      </c>
      <c r="AY229" s="18" t="s">
        <v>139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82</v>
      </c>
      <c r="BK229" s="232">
        <f>ROUND(I229*H229,2)</f>
        <v>0</v>
      </c>
      <c r="BL229" s="18" t="s">
        <v>233</v>
      </c>
      <c r="BM229" s="231" t="s">
        <v>525</v>
      </c>
    </row>
    <row r="230" s="2" customFormat="1">
      <c r="A230" s="39"/>
      <c r="B230" s="40"/>
      <c r="C230" s="41"/>
      <c r="D230" s="233" t="s">
        <v>146</v>
      </c>
      <c r="E230" s="41"/>
      <c r="F230" s="234" t="s">
        <v>526</v>
      </c>
      <c r="G230" s="41"/>
      <c r="H230" s="41"/>
      <c r="I230" s="137"/>
      <c r="J230" s="41"/>
      <c r="K230" s="41"/>
      <c r="L230" s="45"/>
      <c r="M230" s="235"/>
      <c r="N230" s="236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146</v>
      </c>
      <c r="AU230" s="18" t="s">
        <v>85</v>
      </c>
    </row>
    <row r="231" s="2" customFormat="1" ht="21.75" customHeight="1">
      <c r="A231" s="39"/>
      <c r="B231" s="40"/>
      <c r="C231" s="250" t="s">
        <v>498</v>
      </c>
      <c r="D231" s="250" t="s">
        <v>161</v>
      </c>
      <c r="E231" s="251" t="s">
        <v>528</v>
      </c>
      <c r="F231" s="252" t="s">
        <v>529</v>
      </c>
      <c r="G231" s="253" t="s">
        <v>155</v>
      </c>
      <c r="H231" s="254">
        <v>1</v>
      </c>
      <c r="I231" s="255"/>
      <c r="J231" s="256">
        <f>ROUND(I231*H231,2)</f>
        <v>0</v>
      </c>
      <c r="K231" s="252" t="s">
        <v>156</v>
      </c>
      <c r="L231" s="257"/>
      <c r="M231" s="258" t="s">
        <v>19</v>
      </c>
      <c r="N231" s="259" t="s">
        <v>45</v>
      </c>
      <c r="O231" s="85"/>
      <c r="P231" s="229">
        <f>O231*H231</f>
        <v>0</v>
      </c>
      <c r="Q231" s="229">
        <v>0.021999999999999999</v>
      </c>
      <c r="R231" s="229">
        <f>Q231*H231</f>
        <v>0.021999999999999999</v>
      </c>
      <c r="S231" s="229">
        <v>0</v>
      </c>
      <c r="T231" s="23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1" t="s">
        <v>284</v>
      </c>
      <c r="AT231" s="231" t="s">
        <v>161</v>
      </c>
      <c r="AU231" s="231" t="s">
        <v>85</v>
      </c>
      <c r="AY231" s="18" t="s">
        <v>139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8" t="s">
        <v>82</v>
      </c>
      <c r="BK231" s="232">
        <f>ROUND(I231*H231,2)</f>
        <v>0</v>
      </c>
      <c r="BL231" s="18" t="s">
        <v>284</v>
      </c>
      <c r="BM231" s="231" t="s">
        <v>530</v>
      </c>
    </row>
    <row r="232" s="2" customFormat="1">
      <c r="A232" s="39"/>
      <c r="B232" s="40"/>
      <c r="C232" s="41"/>
      <c r="D232" s="233" t="s">
        <v>146</v>
      </c>
      <c r="E232" s="41"/>
      <c r="F232" s="234" t="s">
        <v>531</v>
      </c>
      <c r="G232" s="41"/>
      <c r="H232" s="41"/>
      <c r="I232" s="137"/>
      <c r="J232" s="41"/>
      <c r="K232" s="41"/>
      <c r="L232" s="45"/>
      <c r="M232" s="235"/>
      <c r="N232" s="236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146</v>
      </c>
      <c r="AU232" s="18" t="s">
        <v>85</v>
      </c>
    </row>
    <row r="233" s="13" customFormat="1">
      <c r="A233" s="13"/>
      <c r="B233" s="237"/>
      <c r="C233" s="238"/>
      <c r="D233" s="233" t="s">
        <v>147</v>
      </c>
      <c r="E233" s="239" t="s">
        <v>19</v>
      </c>
      <c r="F233" s="240" t="s">
        <v>1291</v>
      </c>
      <c r="G233" s="238"/>
      <c r="H233" s="241">
        <v>1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147</v>
      </c>
      <c r="AU233" s="247" t="s">
        <v>85</v>
      </c>
      <c r="AV233" s="13" t="s">
        <v>85</v>
      </c>
      <c r="AW233" s="13" t="s">
        <v>34</v>
      </c>
      <c r="AX233" s="13" t="s">
        <v>82</v>
      </c>
      <c r="AY233" s="247" t="s">
        <v>139</v>
      </c>
    </row>
    <row r="234" s="2" customFormat="1" ht="16.5" customHeight="1">
      <c r="A234" s="39"/>
      <c r="B234" s="40"/>
      <c r="C234" s="220" t="s">
        <v>233</v>
      </c>
      <c r="D234" s="220" t="s">
        <v>140</v>
      </c>
      <c r="E234" s="221" t="s">
        <v>533</v>
      </c>
      <c r="F234" s="222" t="s">
        <v>534</v>
      </c>
      <c r="G234" s="223" t="s">
        <v>155</v>
      </c>
      <c r="H234" s="224">
        <v>1</v>
      </c>
      <c r="I234" s="225"/>
      <c r="J234" s="226">
        <f>ROUND(I234*H234,2)</f>
        <v>0</v>
      </c>
      <c r="K234" s="222" t="s">
        <v>19</v>
      </c>
      <c r="L234" s="45"/>
      <c r="M234" s="227" t="s">
        <v>19</v>
      </c>
      <c r="N234" s="228" t="s">
        <v>45</v>
      </c>
      <c r="O234" s="85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1" t="s">
        <v>233</v>
      </c>
      <c r="AT234" s="231" t="s">
        <v>140</v>
      </c>
      <c r="AU234" s="231" t="s">
        <v>85</v>
      </c>
      <c r="AY234" s="18" t="s">
        <v>139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8" t="s">
        <v>82</v>
      </c>
      <c r="BK234" s="232">
        <f>ROUND(I234*H234,2)</f>
        <v>0</v>
      </c>
      <c r="BL234" s="18" t="s">
        <v>233</v>
      </c>
      <c r="BM234" s="231" t="s">
        <v>535</v>
      </c>
    </row>
    <row r="235" s="2" customFormat="1">
      <c r="A235" s="39"/>
      <c r="B235" s="40"/>
      <c r="C235" s="41"/>
      <c r="D235" s="233" t="s">
        <v>146</v>
      </c>
      <c r="E235" s="41"/>
      <c r="F235" s="234" t="s">
        <v>534</v>
      </c>
      <c r="G235" s="41"/>
      <c r="H235" s="41"/>
      <c r="I235" s="137"/>
      <c r="J235" s="41"/>
      <c r="K235" s="41"/>
      <c r="L235" s="45"/>
      <c r="M235" s="235"/>
      <c r="N235" s="236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146</v>
      </c>
      <c r="AU235" s="18" t="s">
        <v>85</v>
      </c>
    </row>
    <row r="236" s="2" customFormat="1" ht="21.75" customHeight="1">
      <c r="A236" s="39"/>
      <c r="B236" s="40"/>
      <c r="C236" s="250" t="s">
        <v>505</v>
      </c>
      <c r="D236" s="250" t="s">
        <v>161</v>
      </c>
      <c r="E236" s="251" t="s">
        <v>537</v>
      </c>
      <c r="F236" s="252" t="s">
        <v>538</v>
      </c>
      <c r="G236" s="253" t="s">
        <v>155</v>
      </c>
      <c r="H236" s="254">
        <v>1</v>
      </c>
      <c r="I236" s="255"/>
      <c r="J236" s="256">
        <f>ROUND(I236*H236,2)</f>
        <v>0</v>
      </c>
      <c r="K236" s="252" t="s">
        <v>156</v>
      </c>
      <c r="L236" s="257"/>
      <c r="M236" s="258" t="s">
        <v>19</v>
      </c>
      <c r="N236" s="259" t="s">
        <v>45</v>
      </c>
      <c r="O236" s="85"/>
      <c r="P236" s="229">
        <f>O236*H236</f>
        <v>0</v>
      </c>
      <c r="Q236" s="229">
        <v>0.012999999999999999</v>
      </c>
      <c r="R236" s="229">
        <f>Q236*H236</f>
        <v>0.012999999999999999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284</v>
      </c>
      <c r="AT236" s="231" t="s">
        <v>161</v>
      </c>
      <c r="AU236" s="231" t="s">
        <v>85</v>
      </c>
      <c r="AY236" s="18" t="s">
        <v>139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82</v>
      </c>
      <c r="BK236" s="232">
        <f>ROUND(I236*H236,2)</f>
        <v>0</v>
      </c>
      <c r="BL236" s="18" t="s">
        <v>284</v>
      </c>
      <c r="BM236" s="231" t="s">
        <v>539</v>
      </c>
    </row>
    <row r="237" s="2" customFormat="1">
      <c r="A237" s="39"/>
      <c r="B237" s="40"/>
      <c r="C237" s="41"/>
      <c r="D237" s="233" t="s">
        <v>146</v>
      </c>
      <c r="E237" s="41"/>
      <c r="F237" s="234" t="s">
        <v>540</v>
      </c>
      <c r="G237" s="41"/>
      <c r="H237" s="41"/>
      <c r="I237" s="137"/>
      <c r="J237" s="41"/>
      <c r="K237" s="41"/>
      <c r="L237" s="45"/>
      <c r="M237" s="235"/>
      <c r="N237" s="236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146</v>
      </c>
      <c r="AU237" s="18" t="s">
        <v>85</v>
      </c>
    </row>
    <row r="238" s="2" customFormat="1">
      <c r="A238" s="39"/>
      <c r="B238" s="40"/>
      <c r="C238" s="41"/>
      <c r="D238" s="233" t="s">
        <v>196</v>
      </c>
      <c r="E238" s="41"/>
      <c r="F238" s="260" t="s">
        <v>541</v>
      </c>
      <c r="G238" s="41"/>
      <c r="H238" s="41"/>
      <c r="I238" s="137"/>
      <c r="J238" s="41"/>
      <c r="K238" s="41"/>
      <c r="L238" s="45"/>
      <c r="M238" s="235"/>
      <c r="N238" s="236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196</v>
      </c>
      <c r="AU238" s="18" t="s">
        <v>85</v>
      </c>
    </row>
    <row r="239" s="13" customFormat="1">
      <c r="A239" s="13"/>
      <c r="B239" s="237"/>
      <c r="C239" s="238"/>
      <c r="D239" s="233" t="s">
        <v>147</v>
      </c>
      <c r="E239" s="239" t="s">
        <v>19</v>
      </c>
      <c r="F239" s="240" t="s">
        <v>1291</v>
      </c>
      <c r="G239" s="238"/>
      <c r="H239" s="241">
        <v>1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147</v>
      </c>
      <c r="AU239" s="247" t="s">
        <v>85</v>
      </c>
      <c r="AV239" s="13" t="s">
        <v>85</v>
      </c>
      <c r="AW239" s="13" t="s">
        <v>34</v>
      </c>
      <c r="AX239" s="13" t="s">
        <v>82</v>
      </c>
      <c r="AY239" s="247" t="s">
        <v>139</v>
      </c>
    </row>
    <row r="240" s="2" customFormat="1" ht="21.75" customHeight="1">
      <c r="A240" s="39"/>
      <c r="B240" s="40"/>
      <c r="C240" s="220" t="s">
        <v>510</v>
      </c>
      <c r="D240" s="220" t="s">
        <v>140</v>
      </c>
      <c r="E240" s="221" t="s">
        <v>543</v>
      </c>
      <c r="F240" s="222" t="s">
        <v>544</v>
      </c>
      <c r="G240" s="223" t="s">
        <v>155</v>
      </c>
      <c r="H240" s="224">
        <v>1</v>
      </c>
      <c r="I240" s="225"/>
      <c r="J240" s="226">
        <f>ROUND(I240*H240,2)</f>
        <v>0</v>
      </c>
      <c r="K240" s="222" t="s">
        <v>156</v>
      </c>
      <c r="L240" s="45"/>
      <c r="M240" s="227" t="s">
        <v>19</v>
      </c>
      <c r="N240" s="228" t="s">
        <v>45</v>
      </c>
      <c r="O240" s="85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1" t="s">
        <v>233</v>
      </c>
      <c r="AT240" s="231" t="s">
        <v>140</v>
      </c>
      <c r="AU240" s="231" t="s">
        <v>85</v>
      </c>
      <c r="AY240" s="18" t="s">
        <v>139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8" t="s">
        <v>82</v>
      </c>
      <c r="BK240" s="232">
        <f>ROUND(I240*H240,2)</f>
        <v>0</v>
      </c>
      <c r="BL240" s="18" t="s">
        <v>233</v>
      </c>
      <c r="BM240" s="231" t="s">
        <v>545</v>
      </c>
    </row>
    <row r="241" s="2" customFormat="1">
      <c r="A241" s="39"/>
      <c r="B241" s="40"/>
      <c r="C241" s="41"/>
      <c r="D241" s="233" t="s">
        <v>146</v>
      </c>
      <c r="E241" s="41"/>
      <c r="F241" s="234" t="s">
        <v>546</v>
      </c>
      <c r="G241" s="41"/>
      <c r="H241" s="41"/>
      <c r="I241" s="137"/>
      <c r="J241" s="41"/>
      <c r="K241" s="41"/>
      <c r="L241" s="45"/>
      <c r="M241" s="235"/>
      <c r="N241" s="236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146</v>
      </c>
      <c r="AU241" s="18" t="s">
        <v>85</v>
      </c>
    </row>
    <row r="242" s="13" customFormat="1">
      <c r="A242" s="13"/>
      <c r="B242" s="237"/>
      <c r="C242" s="238"/>
      <c r="D242" s="233" t="s">
        <v>147</v>
      </c>
      <c r="E242" s="239" t="s">
        <v>19</v>
      </c>
      <c r="F242" s="240" t="s">
        <v>1291</v>
      </c>
      <c r="G242" s="238"/>
      <c r="H242" s="241">
        <v>1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147</v>
      </c>
      <c r="AU242" s="247" t="s">
        <v>85</v>
      </c>
      <c r="AV242" s="13" t="s">
        <v>85</v>
      </c>
      <c r="AW242" s="13" t="s">
        <v>34</v>
      </c>
      <c r="AX242" s="13" t="s">
        <v>82</v>
      </c>
      <c r="AY242" s="247" t="s">
        <v>139</v>
      </c>
    </row>
    <row r="243" s="2" customFormat="1" ht="21.75" customHeight="1">
      <c r="A243" s="39"/>
      <c r="B243" s="40"/>
      <c r="C243" s="220" t="s">
        <v>516</v>
      </c>
      <c r="D243" s="220" t="s">
        <v>140</v>
      </c>
      <c r="E243" s="221" t="s">
        <v>549</v>
      </c>
      <c r="F243" s="222" t="s">
        <v>550</v>
      </c>
      <c r="G243" s="223" t="s">
        <v>155</v>
      </c>
      <c r="H243" s="224">
        <v>1</v>
      </c>
      <c r="I243" s="225"/>
      <c r="J243" s="226">
        <f>ROUND(I243*H243,2)</f>
        <v>0</v>
      </c>
      <c r="K243" s="222" t="s">
        <v>19</v>
      </c>
      <c r="L243" s="45"/>
      <c r="M243" s="227" t="s">
        <v>19</v>
      </c>
      <c r="N243" s="228" t="s">
        <v>45</v>
      </c>
      <c r="O243" s="85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233</v>
      </c>
      <c r="AT243" s="231" t="s">
        <v>140</v>
      </c>
      <c r="AU243" s="231" t="s">
        <v>85</v>
      </c>
      <c r="AY243" s="18" t="s">
        <v>139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82</v>
      </c>
      <c r="BK243" s="232">
        <f>ROUND(I243*H243,2)</f>
        <v>0</v>
      </c>
      <c r="BL243" s="18" t="s">
        <v>233</v>
      </c>
      <c r="BM243" s="231" t="s">
        <v>551</v>
      </c>
    </row>
    <row r="244" s="2" customFormat="1">
      <c r="A244" s="39"/>
      <c r="B244" s="40"/>
      <c r="C244" s="41"/>
      <c r="D244" s="233" t="s">
        <v>146</v>
      </c>
      <c r="E244" s="41"/>
      <c r="F244" s="234" t="s">
        <v>552</v>
      </c>
      <c r="G244" s="41"/>
      <c r="H244" s="41"/>
      <c r="I244" s="137"/>
      <c r="J244" s="41"/>
      <c r="K244" s="41"/>
      <c r="L244" s="45"/>
      <c r="M244" s="235"/>
      <c r="N244" s="236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146</v>
      </c>
      <c r="AU244" s="18" t="s">
        <v>85</v>
      </c>
    </row>
    <row r="245" s="13" customFormat="1">
      <c r="A245" s="13"/>
      <c r="B245" s="237"/>
      <c r="C245" s="238"/>
      <c r="D245" s="233" t="s">
        <v>147</v>
      </c>
      <c r="E245" s="239" t="s">
        <v>19</v>
      </c>
      <c r="F245" s="240" t="s">
        <v>1291</v>
      </c>
      <c r="G245" s="238"/>
      <c r="H245" s="241">
        <v>1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147</v>
      </c>
      <c r="AU245" s="247" t="s">
        <v>85</v>
      </c>
      <c r="AV245" s="13" t="s">
        <v>85</v>
      </c>
      <c r="AW245" s="13" t="s">
        <v>34</v>
      </c>
      <c r="AX245" s="13" t="s">
        <v>82</v>
      </c>
      <c r="AY245" s="247" t="s">
        <v>139</v>
      </c>
    </row>
    <row r="246" s="2" customFormat="1" ht="16.5" customHeight="1">
      <c r="A246" s="39"/>
      <c r="B246" s="40"/>
      <c r="C246" s="250" t="s">
        <v>522</v>
      </c>
      <c r="D246" s="250" t="s">
        <v>161</v>
      </c>
      <c r="E246" s="251" t="s">
        <v>554</v>
      </c>
      <c r="F246" s="252" t="s">
        <v>555</v>
      </c>
      <c r="G246" s="253" t="s">
        <v>556</v>
      </c>
      <c r="H246" s="254">
        <v>52</v>
      </c>
      <c r="I246" s="255"/>
      <c r="J246" s="256">
        <f>ROUND(I246*H246,2)</f>
        <v>0</v>
      </c>
      <c r="K246" s="252" t="s">
        <v>19</v>
      </c>
      <c r="L246" s="257"/>
      <c r="M246" s="258" t="s">
        <v>19</v>
      </c>
      <c r="N246" s="259" t="s">
        <v>45</v>
      </c>
      <c r="O246" s="85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1" t="s">
        <v>347</v>
      </c>
      <c r="AT246" s="231" t="s">
        <v>161</v>
      </c>
      <c r="AU246" s="231" t="s">
        <v>85</v>
      </c>
      <c r="AY246" s="18" t="s">
        <v>139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8" t="s">
        <v>82</v>
      </c>
      <c r="BK246" s="232">
        <f>ROUND(I246*H246,2)</f>
        <v>0</v>
      </c>
      <c r="BL246" s="18" t="s">
        <v>233</v>
      </c>
      <c r="BM246" s="231" t="s">
        <v>557</v>
      </c>
    </row>
    <row r="247" s="2" customFormat="1">
      <c r="A247" s="39"/>
      <c r="B247" s="40"/>
      <c r="C247" s="41"/>
      <c r="D247" s="233" t="s">
        <v>146</v>
      </c>
      <c r="E247" s="41"/>
      <c r="F247" s="234" t="s">
        <v>558</v>
      </c>
      <c r="G247" s="41"/>
      <c r="H247" s="41"/>
      <c r="I247" s="137"/>
      <c r="J247" s="41"/>
      <c r="K247" s="41"/>
      <c r="L247" s="45"/>
      <c r="M247" s="235"/>
      <c r="N247" s="236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146</v>
      </c>
      <c r="AU247" s="18" t="s">
        <v>85</v>
      </c>
    </row>
    <row r="248" s="13" customFormat="1">
      <c r="A248" s="13"/>
      <c r="B248" s="237"/>
      <c r="C248" s="238"/>
      <c r="D248" s="233" t="s">
        <v>147</v>
      </c>
      <c r="E248" s="239" t="s">
        <v>19</v>
      </c>
      <c r="F248" s="240" t="s">
        <v>559</v>
      </c>
      <c r="G248" s="238"/>
      <c r="H248" s="241">
        <v>48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147</v>
      </c>
      <c r="AU248" s="247" t="s">
        <v>85</v>
      </c>
      <c r="AV248" s="13" t="s">
        <v>85</v>
      </c>
      <c r="AW248" s="13" t="s">
        <v>34</v>
      </c>
      <c r="AX248" s="13" t="s">
        <v>74</v>
      </c>
      <c r="AY248" s="247" t="s">
        <v>139</v>
      </c>
    </row>
    <row r="249" s="13" customFormat="1">
      <c r="A249" s="13"/>
      <c r="B249" s="237"/>
      <c r="C249" s="238"/>
      <c r="D249" s="233" t="s">
        <v>147</v>
      </c>
      <c r="E249" s="239" t="s">
        <v>19</v>
      </c>
      <c r="F249" s="240" t="s">
        <v>560</v>
      </c>
      <c r="G249" s="238"/>
      <c r="H249" s="241">
        <v>4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147</v>
      </c>
      <c r="AU249" s="247" t="s">
        <v>85</v>
      </c>
      <c r="AV249" s="13" t="s">
        <v>85</v>
      </c>
      <c r="AW249" s="13" t="s">
        <v>34</v>
      </c>
      <c r="AX249" s="13" t="s">
        <v>74</v>
      </c>
      <c r="AY249" s="247" t="s">
        <v>139</v>
      </c>
    </row>
    <row r="250" s="14" customFormat="1">
      <c r="A250" s="14"/>
      <c r="B250" s="261"/>
      <c r="C250" s="262"/>
      <c r="D250" s="233" t="s">
        <v>147</v>
      </c>
      <c r="E250" s="263" t="s">
        <v>19</v>
      </c>
      <c r="F250" s="264" t="s">
        <v>439</v>
      </c>
      <c r="G250" s="262"/>
      <c r="H250" s="265">
        <v>52</v>
      </c>
      <c r="I250" s="266"/>
      <c r="J250" s="262"/>
      <c r="K250" s="262"/>
      <c r="L250" s="267"/>
      <c r="M250" s="268"/>
      <c r="N250" s="269"/>
      <c r="O250" s="269"/>
      <c r="P250" s="269"/>
      <c r="Q250" s="269"/>
      <c r="R250" s="269"/>
      <c r="S250" s="269"/>
      <c r="T250" s="27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1" t="s">
        <v>147</v>
      </c>
      <c r="AU250" s="271" t="s">
        <v>85</v>
      </c>
      <c r="AV250" s="14" t="s">
        <v>167</v>
      </c>
      <c r="AW250" s="14" t="s">
        <v>34</v>
      </c>
      <c r="AX250" s="14" t="s">
        <v>82</v>
      </c>
      <c r="AY250" s="271" t="s">
        <v>139</v>
      </c>
    </row>
    <row r="251" s="2" customFormat="1" ht="16.5" customHeight="1">
      <c r="A251" s="39"/>
      <c r="B251" s="40"/>
      <c r="C251" s="220" t="s">
        <v>527</v>
      </c>
      <c r="D251" s="220" t="s">
        <v>140</v>
      </c>
      <c r="E251" s="221" t="s">
        <v>562</v>
      </c>
      <c r="F251" s="222" t="s">
        <v>563</v>
      </c>
      <c r="G251" s="223" t="s">
        <v>155</v>
      </c>
      <c r="H251" s="224">
        <v>2</v>
      </c>
      <c r="I251" s="225"/>
      <c r="J251" s="226">
        <f>ROUND(I251*H251,2)</f>
        <v>0</v>
      </c>
      <c r="K251" s="222" t="s">
        <v>19</v>
      </c>
      <c r="L251" s="45"/>
      <c r="M251" s="227" t="s">
        <v>19</v>
      </c>
      <c r="N251" s="228" t="s">
        <v>45</v>
      </c>
      <c r="O251" s="85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233</v>
      </c>
      <c r="AT251" s="231" t="s">
        <v>140</v>
      </c>
      <c r="AU251" s="231" t="s">
        <v>85</v>
      </c>
      <c r="AY251" s="18" t="s">
        <v>139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82</v>
      </c>
      <c r="BK251" s="232">
        <f>ROUND(I251*H251,2)</f>
        <v>0</v>
      </c>
      <c r="BL251" s="18" t="s">
        <v>233</v>
      </c>
      <c r="BM251" s="231" t="s">
        <v>564</v>
      </c>
    </row>
    <row r="252" s="2" customFormat="1">
      <c r="A252" s="39"/>
      <c r="B252" s="40"/>
      <c r="C252" s="41"/>
      <c r="D252" s="233" t="s">
        <v>146</v>
      </c>
      <c r="E252" s="41"/>
      <c r="F252" s="234" t="s">
        <v>565</v>
      </c>
      <c r="G252" s="41"/>
      <c r="H252" s="41"/>
      <c r="I252" s="137"/>
      <c r="J252" s="41"/>
      <c r="K252" s="41"/>
      <c r="L252" s="45"/>
      <c r="M252" s="235"/>
      <c r="N252" s="236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146</v>
      </c>
      <c r="AU252" s="18" t="s">
        <v>85</v>
      </c>
    </row>
    <row r="253" s="2" customFormat="1" ht="16.5" customHeight="1">
      <c r="A253" s="39"/>
      <c r="B253" s="40"/>
      <c r="C253" s="250" t="s">
        <v>532</v>
      </c>
      <c r="D253" s="250" t="s">
        <v>161</v>
      </c>
      <c r="E253" s="251" t="s">
        <v>567</v>
      </c>
      <c r="F253" s="252" t="s">
        <v>568</v>
      </c>
      <c r="G253" s="253" t="s">
        <v>155</v>
      </c>
      <c r="H253" s="254">
        <v>2</v>
      </c>
      <c r="I253" s="255"/>
      <c r="J253" s="256">
        <f>ROUND(I253*H253,2)</f>
        <v>0</v>
      </c>
      <c r="K253" s="252" t="s">
        <v>19</v>
      </c>
      <c r="L253" s="257"/>
      <c r="M253" s="258" t="s">
        <v>19</v>
      </c>
      <c r="N253" s="259" t="s">
        <v>45</v>
      </c>
      <c r="O253" s="85"/>
      <c r="P253" s="229">
        <f>O253*H253</f>
        <v>0</v>
      </c>
      <c r="Q253" s="229">
        <v>0.033000000000000002</v>
      </c>
      <c r="R253" s="229">
        <f>Q253*H253</f>
        <v>0.066000000000000003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284</v>
      </c>
      <c r="AT253" s="231" t="s">
        <v>161</v>
      </c>
      <c r="AU253" s="231" t="s">
        <v>85</v>
      </c>
      <c r="AY253" s="18" t="s">
        <v>139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82</v>
      </c>
      <c r="BK253" s="232">
        <f>ROUND(I253*H253,2)</f>
        <v>0</v>
      </c>
      <c r="BL253" s="18" t="s">
        <v>284</v>
      </c>
      <c r="BM253" s="231" t="s">
        <v>569</v>
      </c>
    </row>
    <row r="254" s="2" customFormat="1">
      <c r="A254" s="39"/>
      <c r="B254" s="40"/>
      <c r="C254" s="41"/>
      <c r="D254" s="233" t="s">
        <v>146</v>
      </c>
      <c r="E254" s="41"/>
      <c r="F254" s="234" t="s">
        <v>568</v>
      </c>
      <c r="G254" s="41"/>
      <c r="H254" s="41"/>
      <c r="I254" s="137"/>
      <c r="J254" s="41"/>
      <c r="K254" s="41"/>
      <c r="L254" s="45"/>
      <c r="M254" s="235"/>
      <c r="N254" s="236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146</v>
      </c>
      <c r="AU254" s="18" t="s">
        <v>85</v>
      </c>
    </row>
    <row r="255" s="2" customFormat="1">
      <c r="A255" s="39"/>
      <c r="B255" s="40"/>
      <c r="C255" s="41"/>
      <c r="D255" s="233" t="s">
        <v>196</v>
      </c>
      <c r="E255" s="41"/>
      <c r="F255" s="260" t="s">
        <v>570</v>
      </c>
      <c r="G255" s="41"/>
      <c r="H255" s="41"/>
      <c r="I255" s="137"/>
      <c r="J255" s="41"/>
      <c r="K255" s="41"/>
      <c r="L255" s="45"/>
      <c r="M255" s="235"/>
      <c r="N255" s="236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196</v>
      </c>
      <c r="AU255" s="18" t="s">
        <v>85</v>
      </c>
    </row>
    <row r="256" s="13" customFormat="1">
      <c r="A256" s="13"/>
      <c r="B256" s="237"/>
      <c r="C256" s="238"/>
      <c r="D256" s="233" t="s">
        <v>147</v>
      </c>
      <c r="E256" s="239" t="s">
        <v>19</v>
      </c>
      <c r="F256" s="240" t="s">
        <v>1292</v>
      </c>
      <c r="G256" s="238"/>
      <c r="H256" s="241">
        <v>2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147</v>
      </c>
      <c r="AU256" s="247" t="s">
        <v>85</v>
      </c>
      <c r="AV256" s="13" t="s">
        <v>85</v>
      </c>
      <c r="AW256" s="13" t="s">
        <v>34</v>
      </c>
      <c r="AX256" s="13" t="s">
        <v>82</v>
      </c>
      <c r="AY256" s="247" t="s">
        <v>139</v>
      </c>
    </row>
    <row r="257" s="2" customFormat="1" ht="16.5" customHeight="1">
      <c r="A257" s="39"/>
      <c r="B257" s="40"/>
      <c r="C257" s="220" t="s">
        <v>536</v>
      </c>
      <c r="D257" s="220" t="s">
        <v>140</v>
      </c>
      <c r="E257" s="221" t="s">
        <v>573</v>
      </c>
      <c r="F257" s="222" t="s">
        <v>574</v>
      </c>
      <c r="G257" s="223" t="s">
        <v>155</v>
      </c>
      <c r="H257" s="224">
        <v>1</v>
      </c>
      <c r="I257" s="225"/>
      <c r="J257" s="226">
        <f>ROUND(I257*H257,2)</f>
        <v>0</v>
      </c>
      <c r="K257" s="222" t="s">
        <v>19</v>
      </c>
      <c r="L257" s="45"/>
      <c r="M257" s="227" t="s">
        <v>19</v>
      </c>
      <c r="N257" s="228" t="s">
        <v>45</v>
      </c>
      <c r="O257" s="85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1" t="s">
        <v>233</v>
      </c>
      <c r="AT257" s="231" t="s">
        <v>140</v>
      </c>
      <c r="AU257" s="231" t="s">
        <v>85</v>
      </c>
      <c r="AY257" s="18" t="s">
        <v>139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8" t="s">
        <v>82</v>
      </c>
      <c r="BK257" s="232">
        <f>ROUND(I257*H257,2)</f>
        <v>0</v>
      </c>
      <c r="BL257" s="18" t="s">
        <v>233</v>
      </c>
      <c r="BM257" s="231" t="s">
        <v>575</v>
      </c>
    </row>
    <row r="258" s="2" customFormat="1">
      <c r="A258" s="39"/>
      <c r="B258" s="40"/>
      <c r="C258" s="41"/>
      <c r="D258" s="233" t="s">
        <v>146</v>
      </c>
      <c r="E258" s="41"/>
      <c r="F258" s="234" t="s">
        <v>574</v>
      </c>
      <c r="G258" s="41"/>
      <c r="H258" s="41"/>
      <c r="I258" s="137"/>
      <c r="J258" s="41"/>
      <c r="K258" s="41"/>
      <c r="L258" s="45"/>
      <c r="M258" s="235"/>
      <c r="N258" s="236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146</v>
      </c>
      <c r="AU258" s="18" t="s">
        <v>85</v>
      </c>
    </row>
    <row r="259" s="2" customFormat="1" ht="21.75" customHeight="1">
      <c r="A259" s="39"/>
      <c r="B259" s="40"/>
      <c r="C259" s="250" t="s">
        <v>542</v>
      </c>
      <c r="D259" s="250" t="s">
        <v>161</v>
      </c>
      <c r="E259" s="251" t="s">
        <v>577</v>
      </c>
      <c r="F259" s="252" t="s">
        <v>578</v>
      </c>
      <c r="G259" s="253" t="s">
        <v>155</v>
      </c>
      <c r="H259" s="254">
        <v>1</v>
      </c>
      <c r="I259" s="255"/>
      <c r="J259" s="256">
        <f>ROUND(I259*H259,2)</f>
        <v>0</v>
      </c>
      <c r="K259" s="252" t="s">
        <v>19</v>
      </c>
      <c r="L259" s="257"/>
      <c r="M259" s="258" t="s">
        <v>19</v>
      </c>
      <c r="N259" s="259" t="s">
        <v>45</v>
      </c>
      <c r="O259" s="85"/>
      <c r="P259" s="229">
        <f>O259*H259</f>
        <v>0</v>
      </c>
      <c r="Q259" s="229">
        <v>0.033000000000000002</v>
      </c>
      <c r="R259" s="229">
        <f>Q259*H259</f>
        <v>0.033000000000000002</v>
      </c>
      <c r="S259" s="229">
        <v>0</v>
      </c>
      <c r="T259" s="23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1" t="s">
        <v>284</v>
      </c>
      <c r="AT259" s="231" t="s">
        <v>161</v>
      </c>
      <c r="AU259" s="231" t="s">
        <v>85</v>
      </c>
      <c r="AY259" s="18" t="s">
        <v>139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8" t="s">
        <v>82</v>
      </c>
      <c r="BK259" s="232">
        <f>ROUND(I259*H259,2)</f>
        <v>0</v>
      </c>
      <c r="BL259" s="18" t="s">
        <v>284</v>
      </c>
      <c r="BM259" s="231" t="s">
        <v>579</v>
      </c>
    </row>
    <row r="260" s="2" customFormat="1">
      <c r="A260" s="39"/>
      <c r="B260" s="40"/>
      <c r="C260" s="41"/>
      <c r="D260" s="233" t="s">
        <v>146</v>
      </c>
      <c r="E260" s="41"/>
      <c r="F260" s="234" t="s">
        <v>580</v>
      </c>
      <c r="G260" s="41"/>
      <c r="H260" s="41"/>
      <c r="I260" s="137"/>
      <c r="J260" s="41"/>
      <c r="K260" s="41"/>
      <c r="L260" s="45"/>
      <c r="M260" s="235"/>
      <c r="N260" s="236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146</v>
      </c>
      <c r="AU260" s="18" t="s">
        <v>85</v>
      </c>
    </row>
    <row r="261" s="13" customFormat="1">
      <c r="A261" s="13"/>
      <c r="B261" s="237"/>
      <c r="C261" s="238"/>
      <c r="D261" s="233" t="s">
        <v>147</v>
      </c>
      <c r="E261" s="239" t="s">
        <v>19</v>
      </c>
      <c r="F261" s="240" t="s">
        <v>1291</v>
      </c>
      <c r="G261" s="238"/>
      <c r="H261" s="241">
        <v>1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147</v>
      </c>
      <c r="AU261" s="247" t="s">
        <v>85</v>
      </c>
      <c r="AV261" s="13" t="s">
        <v>85</v>
      </c>
      <c r="AW261" s="13" t="s">
        <v>34</v>
      </c>
      <c r="AX261" s="13" t="s">
        <v>82</v>
      </c>
      <c r="AY261" s="247" t="s">
        <v>139</v>
      </c>
    </row>
    <row r="262" s="2" customFormat="1" ht="16.5" customHeight="1">
      <c r="A262" s="39"/>
      <c r="B262" s="40"/>
      <c r="C262" s="220" t="s">
        <v>548</v>
      </c>
      <c r="D262" s="220" t="s">
        <v>140</v>
      </c>
      <c r="E262" s="221" t="s">
        <v>583</v>
      </c>
      <c r="F262" s="222" t="s">
        <v>584</v>
      </c>
      <c r="G262" s="223" t="s">
        <v>155</v>
      </c>
      <c r="H262" s="224">
        <v>1</v>
      </c>
      <c r="I262" s="225"/>
      <c r="J262" s="226">
        <f>ROUND(I262*H262,2)</f>
        <v>0</v>
      </c>
      <c r="K262" s="222" t="s">
        <v>19</v>
      </c>
      <c r="L262" s="45"/>
      <c r="M262" s="227" t="s">
        <v>19</v>
      </c>
      <c r="N262" s="228" t="s">
        <v>45</v>
      </c>
      <c r="O262" s="85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1" t="s">
        <v>233</v>
      </c>
      <c r="AT262" s="231" t="s">
        <v>140</v>
      </c>
      <c r="AU262" s="231" t="s">
        <v>85</v>
      </c>
      <c r="AY262" s="18" t="s">
        <v>139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8" t="s">
        <v>82</v>
      </c>
      <c r="BK262" s="232">
        <f>ROUND(I262*H262,2)</f>
        <v>0</v>
      </c>
      <c r="BL262" s="18" t="s">
        <v>233</v>
      </c>
      <c r="BM262" s="231" t="s">
        <v>585</v>
      </c>
    </row>
    <row r="263" s="2" customFormat="1">
      <c r="A263" s="39"/>
      <c r="B263" s="40"/>
      <c r="C263" s="41"/>
      <c r="D263" s="233" t="s">
        <v>146</v>
      </c>
      <c r="E263" s="41"/>
      <c r="F263" s="234" t="s">
        <v>584</v>
      </c>
      <c r="G263" s="41"/>
      <c r="H263" s="41"/>
      <c r="I263" s="137"/>
      <c r="J263" s="41"/>
      <c r="K263" s="41"/>
      <c r="L263" s="45"/>
      <c r="M263" s="235"/>
      <c r="N263" s="236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146</v>
      </c>
      <c r="AU263" s="18" t="s">
        <v>85</v>
      </c>
    </row>
    <row r="264" s="2" customFormat="1" ht="21.75" customHeight="1">
      <c r="A264" s="39"/>
      <c r="B264" s="40"/>
      <c r="C264" s="250" t="s">
        <v>553</v>
      </c>
      <c r="D264" s="250" t="s">
        <v>161</v>
      </c>
      <c r="E264" s="251" t="s">
        <v>587</v>
      </c>
      <c r="F264" s="252" t="s">
        <v>588</v>
      </c>
      <c r="G264" s="253" t="s">
        <v>155</v>
      </c>
      <c r="H264" s="254">
        <v>1</v>
      </c>
      <c r="I264" s="255"/>
      <c r="J264" s="256">
        <f>ROUND(I264*H264,2)</f>
        <v>0</v>
      </c>
      <c r="K264" s="252" t="s">
        <v>19</v>
      </c>
      <c r="L264" s="257"/>
      <c r="M264" s="258" t="s">
        <v>19</v>
      </c>
      <c r="N264" s="259" t="s">
        <v>45</v>
      </c>
      <c r="O264" s="85"/>
      <c r="P264" s="229">
        <f>O264*H264</f>
        <v>0</v>
      </c>
      <c r="Q264" s="229">
        <v>0.033000000000000002</v>
      </c>
      <c r="R264" s="229">
        <f>Q264*H264</f>
        <v>0.033000000000000002</v>
      </c>
      <c r="S264" s="229">
        <v>0</v>
      </c>
      <c r="T264" s="23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1" t="s">
        <v>284</v>
      </c>
      <c r="AT264" s="231" t="s">
        <v>161</v>
      </c>
      <c r="AU264" s="231" t="s">
        <v>85</v>
      </c>
      <c r="AY264" s="18" t="s">
        <v>139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8" t="s">
        <v>82</v>
      </c>
      <c r="BK264" s="232">
        <f>ROUND(I264*H264,2)</f>
        <v>0</v>
      </c>
      <c r="BL264" s="18" t="s">
        <v>284</v>
      </c>
      <c r="BM264" s="231" t="s">
        <v>589</v>
      </c>
    </row>
    <row r="265" s="2" customFormat="1">
      <c r="A265" s="39"/>
      <c r="B265" s="40"/>
      <c r="C265" s="41"/>
      <c r="D265" s="233" t="s">
        <v>146</v>
      </c>
      <c r="E265" s="41"/>
      <c r="F265" s="234" t="s">
        <v>588</v>
      </c>
      <c r="G265" s="41"/>
      <c r="H265" s="41"/>
      <c r="I265" s="137"/>
      <c r="J265" s="41"/>
      <c r="K265" s="41"/>
      <c r="L265" s="45"/>
      <c r="M265" s="235"/>
      <c r="N265" s="236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146</v>
      </c>
      <c r="AU265" s="18" t="s">
        <v>85</v>
      </c>
    </row>
    <row r="266" s="13" customFormat="1">
      <c r="A266" s="13"/>
      <c r="B266" s="237"/>
      <c r="C266" s="238"/>
      <c r="D266" s="233" t="s">
        <v>147</v>
      </c>
      <c r="E266" s="239" t="s">
        <v>19</v>
      </c>
      <c r="F266" s="240" t="s">
        <v>1291</v>
      </c>
      <c r="G266" s="238"/>
      <c r="H266" s="241">
        <v>1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147</v>
      </c>
      <c r="AU266" s="247" t="s">
        <v>85</v>
      </c>
      <c r="AV266" s="13" t="s">
        <v>85</v>
      </c>
      <c r="AW266" s="13" t="s">
        <v>34</v>
      </c>
      <c r="AX266" s="13" t="s">
        <v>82</v>
      </c>
      <c r="AY266" s="247" t="s">
        <v>139</v>
      </c>
    </row>
    <row r="267" s="2" customFormat="1" ht="16.5" customHeight="1">
      <c r="A267" s="39"/>
      <c r="B267" s="40"/>
      <c r="C267" s="220" t="s">
        <v>561</v>
      </c>
      <c r="D267" s="220" t="s">
        <v>140</v>
      </c>
      <c r="E267" s="221" t="s">
        <v>602</v>
      </c>
      <c r="F267" s="222" t="s">
        <v>603</v>
      </c>
      <c r="G267" s="223" t="s">
        <v>593</v>
      </c>
      <c r="H267" s="224">
        <v>1</v>
      </c>
      <c r="I267" s="225"/>
      <c r="J267" s="226">
        <f>ROUND(I267*H267,2)</f>
        <v>0</v>
      </c>
      <c r="K267" s="222" t="s">
        <v>19</v>
      </c>
      <c r="L267" s="45"/>
      <c r="M267" s="227" t="s">
        <v>19</v>
      </c>
      <c r="N267" s="228" t="s">
        <v>45</v>
      </c>
      <c r="O267" s="85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1" t="s">
        <v>233</v>
      </c>
      <c r="AT267" s="231" t="s">
        <v>140</v>
      </c>
      <c r="AU267" s="231" t="s">
        <v>85</v>
      </c>
      <c r="AY267" s="18" t="s">
        <v>139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8" t="s">
        <v>82</v>
      </c>
      <c r="BK267" s="232">
        <f>ROUND(I267*H267,2)</f>
        <v>0</v>
      </c>
      <c r="BL267" s="18" t="s">
        <v>233</v>
      </c>
      <c r="BM267" s="231" t="s">
        <v>604</v>
      </c>
    </row>
    <row r="268" s="2" customFormat="1">
      <c r="A268" s="39"/>
      <c r="B268" s="40"/>
      <c r="C268" s="41"/>
      <c r="D268" s="233" t="s">
        <v>146</v>
      </c>
      <c r="E268" s="41"/>
      <c r="F268" s="234" t="s">
        <v>605</v>
      </c>
      <c r="G268" s="41"/>
      <c r="H268" s="41"/>
      <c r="I268" s="137"/>
      <c r="J268" s="41"/>
      <c r="K268" s="41"/>
      <c r="L268" s="45"/>
      <c r="M268" s="235"/>
      <c r="N268" s="236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146</v>
      </c>
      <c r="AU268" s="18" t="s">
        <v>85</v>
      </c>
    </row>
    <row r="269" s="2" customFormat="1" ht="21.75" customHeight="1">
      <c r="A269" s="39"/>
      <c r="B269" s="40"/>
      <c r="C269" s="250" t="s">
        <v>566</v>
      </c>
      <c r="D269" s="250" t="s">
        <v>161</v>
      </c>
      <c r="E269" s="251" t="s">
        <v>1078</v>
      </c>
      <c r="F269" s="252" t="s">
        <v>1079</v>
      </c>
      <c r="G269" s="253" t="s">
        <v>155</v>
      </c>
      <c r="H269" s="254">
        <v>1</v>
      </c>
      <c r="I269" s="255"/>
      <c r="J269" s="256">
        <f>ROUND(I269*H269,2)</f>
        <v>0</v>
      </c>
      <c r="K269" s="252" t="s">
        <v>19</v>
      </c>
      <c r="L269" s="257"/>
      <c r="M269" s="258" t="s">
        <v>19</v>
      </c>
      <c r="N269" s="259" t="s">
        <v>45</v>
      </c>
      <c r="O269" s="85"/>
      <c r="P269" s="229">
        <f>O269*H269</f>
        <v>0</v>
      </c>
      <c r="Q269" s="229">
        <v>0.033000000000000002</v>
      </c>
      <c r="R269" s="229">
        <f>Q269*H269</f>
        <v>0.033000000000000002</v>
      </c>
      <c r="S269" s="229">
        <v>0</v>
      </c>
      <c r="T269" s="23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1" t="s">
        <v>284</v>
      </c>
      <c r="AT269" s="231" t="s">
        <v>161</v>
      </c>
      <c r="AU269" s="231" t="s">
        <v>85</v>
      </c>
      <c r="AY269" s="18" t="s">
        <v>139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8" t="s">
        <v>82</v>
      </c>
      <c r="BK269" s="232">
        <f>ROUND(I269*H269,2)</f>
        <v>0</v>
      </c>
      <c r="BL269" s="18" t="s">
        <v>284</v>
      </c>
      <c r="BM269" s="231" t="s">
        <v>1080</v>
      </c>
    </row>
    <row r="270" s="2" customFormat="1">
      <c r="A270" s="39"/>
      <c r="B270" s="40"/>
      <c r="C270" s="41"/>
      <c r="D270" s="233" t="s">
        <v>146</v>
      </c>
      <c r="E270" s="41"/>
      <c r="F270" s="234" t="s">
        <v>1079</v>
      </c>
      <c r="G270" s="41"/>
      <c r="H270" s="41"/>
      <c r="I270" s="137"/>
      <c r="J270" s="41"/>
      <c r="K270" s="41"/>
      <c r="L270" s="45"/>
      <c r="M270" s="235"/>
      <c r="N270" s="236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146</v>
      </c>
      <c r="AU270" s="18" t="s">
        <v>85</v>
      </c>
    </row>
    <row r="271" s="13" customFormat="1">
      <c r="A271" s="13"/>
      <c r="B271" s="237"/>
      <c r="C271" s="238"/>
      <c r="D271" s="233" t="s">
        <v>147</v>
      </c>
      <c r="E271" s="239" t="s">
        <v>19</v>
      </c>
      <c r="F271" s="240" t="s">
        <v>1291</v>
      </c>
      <c r="G271" s="238"/>
      <c r="H271" s="241">
        <v>1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7" t="s">
        <v>147</v>
      </c>
      <c r="AU271" s="247" t="s">
        <v>85</v>
      </c>
      <c r="AV271" s="13" t="s">
        <v>85</v>
      </c>
      <c r="AW271" s="13" t="s">
        <v>34</v>
      </c>
      <c r="AX271" s="13" t="s">
        <v>82</v>
      </c>
      <c r="AY271" s="247" t="s">
        <v>139</v>
      </c>
    </row>
    <row r="272" s="2" customFormat="1" ht="16.5" customHeight="1">
      <c r="A272" s="39"/>
      <c r="B272" s="40"/>
      <c r="C272" s="220" t="s">
        <v>572</v>
      </c>
      <c r="D272" s="220" t="s">
        <v>140</v>
      </c>
      <c r="E272" s="221" t="s">
        <v>611</v>
      </c>
      <c r="F272" s="222" t="s">
        <v>612</v>
      </c>
      <c r="G272" s="223" t="s">
        <v>155</v>
      </c>
      <c r="H272" s="224">
        <v>2</v>
      </c>
      <c r="I272" s="225"/>
      <c r="J272" s="226">
        <f>ROUND(I272*H272,2)</f>
        <v>0</v>
      </c>
      <c r="K272" s="222" t="s">
        <v>156</v>
      </c>
      <c r="L272" s="45"/>
      <c r="M272" s="227" t="s">
        <v>19</v>
      </c>
      <c r="N272" s="228" t="s">
        <v>45</v>
      </c>
      <c r="O272" s="85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1" t="s">
        <v>233</v>
      </c>
      <c r="AT272" s="231" t="s">
        <v>140</v>
      </c>
      <c r="AU272" s="231" t="s">
        <v>85</v>
      </c>
      <c r="AY272" s="18" t="s">
        <v>139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8" t="s">
        <v>82</v>
      </c>
      <c r="BK272" s="232">
        <f>ROUND(I272*H272,2)</f>
        <v>0</v>
      </c>
      <c r="BL272" s="18" t="s">
        <v>233</v>
      </c>
      <c r="BM272" s="231" t="s">
        <v>613</v>
      </c>
    </row>
    <row r="273" s="2" customFormat="1">
      <c r="A273" s="39"/>
      <c r="B273" s="40"/>
      <c r="C273" s="41"/>
      <c r="D273" s="233" t="s">
        <v>146</v>
      </c>
      <c r="E273" s="41"/>
      <c r="F273" s="234" t="s">
        <v>614</v>
      </c>
      <c r="G273" s="41"/>
      <c r="H273" s="41"/>
      <c r="I273" s="137"/>
      <c r="J273" s="41"/>
      <c r="K273" s="41"/>
      <c r="L273" s="45"/>
      <c r="M273" s="235"/>
      <c r="N273" s="236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146</v>
      </c>
      <c r="AU273" s="18" t="s">
        <v>85</v>
      </c>
    </row>
    <row r="274" s="2" customFormat="1" ht="21.75" customHeight="1">
      <c r="A274" s="39"/>
      <c r="B274" s="40"/>
      <c r="C274" s="250" t="s">
        <v>576</v>
      </c>
      <c r="D274" s="250" t="s">
        <v>161</v>
      </c>
      <c r="E274" s="251" t="s">
        <v>1081</v>
      </c>
      <c r="F274" s="252" t="s">
        <v>1082</v>
      </c>
      <c r="G274" s="253" t="s">
        <v>155</v>
      </c>
      <c r="H274" s="254">
        <v>1</v>
      </c>
      <c r="I274" s="255"/>
      <c r="J274" s="256">
        <f>ROUND(I274*H274,2)</f>
        <v>0</v>
      </c>
      <c r="K274" s="252" t="s">
        <v>156</v>
      </c>
      <c r="L274" s="257"/>
      <c r="M274" s="258" t="s">
        <v>19</v>
      </c>
      <c r="N274" s="259" t="s">
        <v>45</v>
      </c>
      <c r="O274" s="85"/>
      <c r="P274" s="229">
        <f>O274*H274</f>
        <v>0</v>
      </c>
      <c r="Q274" s="229">
        <v>0.0015100000000000001</v>
      </c>
      <c r="R274" s="229">
        <f>Q274*H274</f>
        <v>0.0015100000000000001</v>
      </c>
      <c r="S274" s="229">
        <v>0</v>
      </c>
      <c r="T274" s="23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1" t="s">
        <v>347</v>
      </c>
      <c r="AT274" s="231" t="s">
        <v>161</v>
      </c>
      <c r="AU274" s="231" t="s">
        <v>85</v>
      </c>
      <c r="AY274" s="18" t="s">
        <v>139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8" t="s">
        <v>82</v>
      </c>
      <c r="BK274" s="232">
        <f>ROUND(I274*H274,2)</f>
        <v>0</v>
      </c>
      <c r="BL274" s="18" t="s">
        <v>233</v>
      </c>
      <c r="BM274" s="231" t="s">
        <v>1083</v>
      </c>
    </row>
    <row r="275" s="2" customFormat="1">
      <c r="A275" s="39"/>
      <c r="B275" s="40"/>
      <c r="C275" s="41"/>
      <c r="D275" s="233" t="s">
        <v>146</v>
      </c>
      <c r="E275" s="41"/>
      <c r="F275" s="234" t="s">
        <v>1082</v>
      </c>
      <c r="G275" s="41"/>
      <c r="H275" s="41"/>
      <c r="I275" s="137"/>
      <c r="J275" s="41"/>
      <c r="K275" s="41"/>
      <c r="L275" s="45"/>
      <c r="M275" s="235"/>
      <c r="N275" s="236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146</v>
      </c>
      <c r="AU275" s="18" t="s">
        <v>85</v>
      </c>
    </row>
    <row r="276" s="2" customFormat="1">
      <c r="A276" s="39"/>
      <c r="B276" s="40"/>
      <c r="C276" s="41"/>
      <c r="D276" s="233" t="s">
        <v>196</v>
      </c>
      <c r="E276" s="41"/>
      <c r="F276" s="260" t="s">
        <v>619</v>
      </c>
      <c r="G276" s="41"/>
      <c r="H276" s="41"/>
      <c r="I276" s="137"/>
      <c r="J276" s="41"/>
      <c r="K276" s="41"/>
      <c r="L276" s="45"/>
      <c r="M276" s="235"/>
      <c r="N276" s="236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196</v>
      </c>
      <c r="AU276" s="18" t="s">
        <v>85</v>
      </c>
    </row>
    <row r="277" s="13" customFormat="1">
      <c r="A277" s="13"/>
      <c r="B277" s="237"/>
      <c r="C277" s="238"/>
      <c r="D277" s="233" t="s">
        <v>147</v>
      </c>
      <c r="E277" s="239" t="s">
        <v>19</v>
      </c>
      <c r="F277" s="240" t="s">
        <v>1291</v>
      </c>
      <c r="G277" s="238"/>
      <c r="H277" s="241">
        <v>1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147</v>
      </c>
      <c r="AU277" s="247" t="s">
        <v>85</v>
      </c>
      <c r="AV277" s="13" t="s">
        <v>85</v>
      </c>
      <c r="AW277" s="13" t="s">
        <v>34</v>
      </c>
      <c r="AX277" s="13" t="s">
        <v>82</v>
      </c>
      <c r="AY277" s="247" t="s">
        <v>139</v>
      </c>
    </row>
    <row r="278" s="2" customFormat="1" ht="21.75" customHeight="1">
      <c r="A278" s="39"/>
      <c r="B278" s="40"/>
      <c r="C278" s="250" t="s">
        <v>582</v>
      </c>
      <c r="D278" s="250" t="s">
        <v>161</v>
      </c>
      <c r="E278" s="251" t="s">
        <v>616</v>
      </c>
      <c r="F278" s="252" t="s">
        <v>617</v>
      </c>
      <c r="G278" s="253" t="s">
        <v>155</v>
      </c>
      <c r="H278" s="254">
        <v>1</v>
      </c>
      <c r="I278" s="255"/>
      <c r="J278" s="256">
        <f>ROUND(I278*H278,2)</f>
        <v>0</v>
      </c>
      <c r="K278" s="252" t="s">
        <v>156</v>
      </c>
      <c r="L278" s="257"/>
      <c r="M278" s="258" t="s">
        <v>19</v>
      </c>
      <c r="N278" s="259" t="s">
        <v>45</v>
      </c>
      <c r="O278" s="85"/>
      <c r="P278" s="229">
        <f>O278*H278</f>
        <v>0</v>
      </c>
      <c r="Q278" s="229">
        <v>0.00055999999999999995</v>
      </c>
      <c r="R278" s="229">
        <f>Q278*H278</f>
        <v>0.00055999999999999995</v>
      </c>
      <c r="S278" s="229">
        <v>0</v>
      </c>
      <c r="T278" s="230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1" t="s">
        <v>347</v>
      </c>
      <c r="AT278" s="231" t="s">
        <v>161</v>
      </c>
      <c r="AU278" s="231" t="s">
        <v>85</v>
      </c>
      <c r="AY278" s="18" t="s">
        <v>139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8" t="s">
        <v>82</v>
      </c>
      <c r="BK278" s="232">
        <f>ROUND(I278*H278,2)</f>
        <v>0</v>
      </c>
      <c r="BL278" s="18" t="s">
        <v>233</v>
      </c>
      <c r="BM278" s="231" t="s">
        <v>618</v>
      </c>
    </row>
    <row r="279" s="2" customFormat="1">
      <c r="A279" s="39"/>
      <c r="B279" s="40"/>
      <c r="C279" s="41"/>
      <c r="D279" s="233" t="s">
        <v>146</v>
      </c>
      <c r="E279" s="41"/>
      <c r="F279" s="234" t="s">
        <v>617</v>
      </c>
      <c r="G279" s="41"/>
      <c r="H279" s="41"/>
      <c r="I279" s="137"/>
      <c r="J279" s="41"/>
      <c r="K279" s="41"/>
      <c r="L279" s="45"/>
      <c r="M279" s="235"/>
      <c r="N279" s="236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146</v>
      </c>
      <c r="AU279" s="18" t="s">
        <v>85</v>
      </c>
    </row>
    <row r="280" s="2" customFormat="1">
      <c r="A280" s="39"/>
      <c r="B280" s="40"/>
      <c r="C280" s="41"/>
      <c r="D280" s="233" t="s">
        <v>196</v>
      </c>
      <c r="E280" s="41"/>
      <c r="F280" s="260" t="s">
        <v>619</v>
      </c>
      <c r="G280" s="41"/>
      <c r="H280" s="41"/>
      <c r="I280" s="137"/>
      <c r="J280" s="41"/>
      <c r="K280" s="41"/>
      <c r="L280" s="45"/>
      <c r="M280" s="235"/>
      <c r="N280" s="236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196</v>
      </c>
      <c r="AU280" s="18" t="s">
        <v>85</v>
      </c>
    </row>
    <row r="281" s="13" customFormat="1">
      <c r="A281" s="13"/>
      <c r="B281" s="237"/>
      <c r="C281" s="238"/>
      <c r="D281" s="233" t="s">
        <v>147</v>
      </c>
      <c r="E281" s="239" t="s">
        <v>19</v>
      </c>
      <c r="F281" s="240" t="s">
        <v>1291</v>
      </c>
      <c r="G281" s="238"/>
      <c r="H281" s="241">
        <v>1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7" t="s">
        <v>147</v>
      </c>
      <c r="AU281" s="247" t="s">
        <v>85</v>
      </c>
      <c r="AV281" s="13" t="s">
        <v>85</v>
      </c>
      <c r="AW281" s="13" t="s">
        <v>34</v>
      </c>
      <c r="AX281" s="13" t="s">
        <v>82</v>
      </c>
      <c r="AY281" s="247" t="s">
        <v>139</v>
      </c>
    </row>
    <row r="282" s="2" customFormat="1" ht="21.75" customHeight="1">
      <c r="A282" s="39"/>
      <c r="B282" s="40"/>
      <c r="C282" s="220" t="s">
        <v>586</v>
      </c>
      <c r="D282" s="220" t="s">
        <v>140</v>
      </c>
      <c r="E282" s="221" t="s">
        <v>621</v>
      </c>
      <c r="F282" s="222" t="s">
        <v>622</v>
      </c>
      <c r="G282" s="223" t="s">
        <v>155</v>
      </c>
      <c r="H282" s="224">
        <v>1</v>
      </c>
      <c r="I282" s="225"/>
      <c r="J282" s="226">
        <f>ROUND(I282*H282,2)</f>
        <v>0</v>
      </c>
      <c r="K282" s="222" t="s">
        <v>156</v>
      </c>
      <c r="L282" s="45"/>
      <c r="M282" s="227" t="s">
        <v>19</v>
      </c>
      <c r="N282" s="228" t="s">
        <v>45</v>
      </c>
      <c r="O282" s="85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1" t="s">
        <v>233</v>
      </c>
      <c r="AT282" s="231" t="s">
        <v>140</v>
      </c>
      <c r="AU282" s="231" t="s">
        <v>85</v>
      </c>
      <c r="AY282" s="18" t="s">
        <v>139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8" t="s">
        <v>82</v>
      </c>
      <c r="BK282" s="232">
        <f>ROUND(I282*H282,2)</f>
        <v>0</v>
      </c>
      <c r="BL282" s="18" t="s">
        <v>233</v>
      </c>
      <c r="BM282" s="231" t="s">
        <v>623</v>
      </c>
    </row>
    <row r="283" s="2" customFormat="1">
      <c r="A283" s="39"/>
      <c r="B283" s="40"/>
      <c r="C283" s="41"/>
      <c r="D283" s="233" t="s">
        <v>146</v>
      </c>
      <c r="E283" s="41"/>
      <c r="F283" s="234" t="s">
        <v>624</v>
      </c>
      <c r="G283" s="41"/>
      <c r="H283" s="41"/>
      <c r="I283" s="137"/>
      <c r="J283" s="41"/>
      <c r="K283" s="41"/>
      <c r="L283" s="45"/>
      <c r="M283" s="235"/>
      <c r="N283" s="236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146</v>
      </c>
      <c r="AU283" s="18" t="s">
        <v>85</v>
      </c>
    </row>
    <row r="284" s="13" customFormat="1">
      <c r="A284" s="13"/>
      <c r="B284" s="237"/>
      <c r="C284" s="238"/>
      <c r="D284" s="233" t="s">
        <v>147</v>
      </c>
      <c r="E284" s="239" t="s">
        <v>19</v>
      </c>
      <c r="F284" s="240" t="s">
        <v>1291</v>
      </c>
      <c r="G284" s="238"/>
      <c r="H284" s="241">
        <v>1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7" t="s">
        <v>147</v>
      </c>
      <c r="AU284" s="247" t="s">
        <v>85</v>
      </c>
      <c r="AV284" s="13" t="s">
        <v>85</v>
      </c>
      <c r="AW284" s="13" t="s">
        <v>34</v>
      </c>
      <c r="AX284" s="13" t="s">
        <v>82</v>
      </c>
      <c r="AY284" s="247" t="s">
        <v>139</v>
      </c>
    </row>
    <row r="285" s="2" customFormat="1" ht="21.75" customHeight="1">
      <c r="A285" s="39"/>
      <c r="B285" s="40"/>
      <c r="C285" s="220" t="s">
        <v>590</v>
      </c>
      <c r="D285" s="220" t="s">
        <v>140</v>
      </c>
      <c r="E285" s="221" t="s">
        <v>627</v>
      </c>
      <c r="F285" s="222" t="s">
        <v>628</v>
      </c>
      <c r="G285" s="223" t="s">
        <v>155</v>
      </c>
      <c r="H285" s="224">
        <v>1</v>
      </c>
      <c r="I285" s="225"/>
      <c r="J285" s="226">
        <f>ROUND(I285*H285,2)</f>
        <v>0</v>
      </c>
      <c r="K285" s="222" t="s">
        <v>156</v>
      </c>
      <c r="L285" s="45"/>
      <c r="M285" s="227" t="s">
        <v>19</v>
      </c>
      <c r="N285" s="228" t="s">
        <v>45</v>
      </c>
      <c r="O285" s="85"/>
      <c r="P285" s="229">
        <f>O285*H285</f>
        <v>0</v>
      </c>
      <c r="Q285" s="229">
        <v>0</v>
      </c>
      <c r="R285" s="229">
        <f>Q285*H285</f>
        <v>0</v>
      </c>
      <c r="S285" s="229">
        <v>0</v>
      </c>
      <c r="T285" s="230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1" t="s">
        <v>233</v>
      </c>
      <c r="AT285" s="231" t="s">
        <v>140</v>
      </c>
      <c r="AU285" s="231" t="s">
        <v>85</v>
      </c>
      <c r="AY285" s="18" t="s">
        <v>139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8" t="s">
        <v>82</v>
      </c>
      <c r="BK285" s="232">
        <f>ROUND(I285*H285,2)</f>
        <v>0</v>
      </c>
      <c r="BL285" s="18" t="s">
        <v>233</v>
      </c>
      <c r="BM285" s="231" t="s">
        <v>629</v>
      </c>
    </row>
    <row r="286" s="2" customFormat="1">
      <c r="A286" s="39"/>
      <c r="B286" s="40"/>
      <c r="C286" s="41"/>
      <c r="D286" s="233" t="s">
        <v>146</v>
      </c>
      <c r="E286" s="41"/>
      <c r="F286" s="234" t="s">
        <v>630</v>
      </c>
      <c r="G286" s="41"/>
      <c r="H286" s="41"/>
      <c r="I286" s="137"/>
      <c r="J286" s="41"/>
      <c r="K286" s="41"/>
      <c r="L286" s="45"/>
      <c r="M286" s="235"/>
      <c r="N286" s="236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146</v>
      </c>
      <c r="AU286" s="18" t="s">
        <v>85</v>
      </c>
    </row>
    <row r="287" s="13" customFormat="1">
      <c r="A287" s="13"/>
      <c r="B287" s="237"/>
      <c r="C287" s="238"/>
      <c r="D287" s="233" t="s">
        <v>147</v>
      </c>
      <c r="E287" s="239" t="s">
        <v>19</v>
      </c>
      <c r="F287" s="240" t="s">
        <v>1291</v>
      </c>
      <c r="G287" s="238"/>
      <c r="H287" s="241">
        <v>1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147</v>
      </c>
      <c r="AU287" s="247" t="s">
        <v>85</v>
      </c>
      <c r="AV287" s="13" t="s">
        <v>85</v>
      </c>
      <c r="AW287" s="13" t="s">
        <v>34</v>
      </c>
      <c r="AX287" s="13" t="s">
        <v>82</v>
      </c>
      <c r="AY287" s="247" t="s">
        <v>139</v>
      </c>
    </row>
    <row r="288" s="2" customFormat="1" ht="16.5" customHeight="1">
      <c r="A288" s="39"/>
      <c r="B288" s="40"/>
      <c r="C288" s="220" t="s">
        <v>601</v>
      </c>
      <c r="D288" s="220" t="s">
        <v>140</v>
      </c>
      <c r="E288" s="221" t="s">
        <v>638</v>
      </c>
      <c r="F288" s="222" t="s">
        <v>639</v>
      </c>
      <c r="G288" s="223" t="s">
        <v>634</v>
      </c>
      <c r="H288" s="224">
        <v>1</v>
      </c>
      <c r="I288" s="225"/>
      <c r="J288" s="226">
        <f>ROUND(I288*H288,2)</f>
        <v>0</v>
      </c>
      <c r="K288" s="222" t="s">
        <v>19</v>
      </c>
      <c r="L288" s="45"/>
      <c r="M288" s="227" t="s">
        <v>19</v>
      </c>
      <c r="N288" s="228" t="s">
        <v>45</v>
      </c>
      <c r="O288" s="85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1" t="s">
        <v>233</v>
      </c>
      <c r="AT288" s="231" t="s">
        <v>140</v>
      </c>
      <c r="AU288" s="231" t="s">
        <v>85</v>
      </c>
      <c r="AY288" s="18" t="s">
        <v>139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8" t="s">
        <v>82</v>
      </c>
      <c r="BK288" s="232">
        <f>ROUND(I288*H288,2)</f>
        <v>0</v>
      </c>
      <c r="BL288" s="18" t="s">
        <v>233</v>
      </c>
      <c r="BM288" s="231" t="s">
        <v>640</v>
      </c>
    </row>
    <row r="289" s="2" customFormat="1">
      <c r="A289" s="39"/>
      <c r="B289" s="40"/>
      <c r="C289" s="41"/>
      <c r="D289" s="233" t="s">
        <v>146</v>
      </c>
      <c r="E289" s="41"/>
      <c r="F289" s="234" t="s">
        <v>1307</v>
      </c>
      <c r="G289" s="41"/>
      <c r="H289" s="41"/>
      <c r="I289" s="137"/>
      <c r="J289" s="41"/>
      <c r="K289" s="41"/>
      <c r="L289" s="45"/>
      <c r="M289" s="235"/>
      <c r="N289" s="236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146</v>
      </c>
      <c r="AU289" s="18" t="s">
        <v>85</v>
      </c>
    </row>
    <row r="290" s="12" customFormat="1" ht="22.8" customHeight="1">
      <c r="A290" s="12"/>
      <c r="B290" s="206"/>
      <c r="C290" s="207"/>
      <c r="D290" s="208" t="s">
        <v>73</v>
      </c>
      <c r="E290" s="248" t="s">
        <v>642</v>
      </c>
      <c r="F290" s="248" t="s">
        <v>643</v>
      </c>
      <c r="G290" s="207"/>
      <c r="H290" s="207"/>
      <c r="I290" s="210"/>
      <c r="J290" s="249">
        <f>BK290</f>
        <v>0</v>
      </c>
      <c r="K290" s="207"/>
      <c r="L290" s="212"/>
      <c r="M290" s="213"/>
      <c r="N290" s="214"/>
      <c r="O290" s="214"/>
      <c r="P290" s="215">
        <f>SUM(P291:P319)</f>
        <v>0</v>
      </c>
      <c r="Q290" s="214"/>
      <c r="R290" s="215">
        <f>SUM(R291:R319)</f>
        <v>16.276960000000003</v>
      </c>
      <c r="S290" s="214"/>
      <c r="T290" s="216">
        <f>SUM(T291:T319)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7" t="s">
        <v>160</v>
      </c>
      <c r="AT290" s="218" t="s">
        <v>73</v>
      </c>
      <c r="AU290" s="218" t="s">
        <v>82</v>
      </c>
      <c r="AY290" s="217" t="s">
        <v>139</v>
      </c>
      <c r="BK290" s="219">
        <f>SUM(BK291:BK319)</f>
        <v>0</v>
      </c>
    </row>
    <row r="291" s="2" customFormat="1" ht="21.75" customHeight="1">
      <c r="A291" s="39"/>
      <c r="B291" s="40"/>
      <c r="C291" s="220" t="s">
        <v>682</v>
      </c>
      <c r="D291" s="220" t="s">
        <v>140</v>
      </c>
      <c r="E291" s="221" t="s">
        <v>1114</v>
      </c>
      <c r="F291" s="222" t="s">
        <v>1115</v>
      </c>
      <c r="G291" s="223" t="s">
        <v>180</v>
      </c>
      <c r="H291" s="224">
        <v>20</v>
      </c>
      <c r="I291" s="225"/>
      <c r="J291" s="226">
        <f>ROUND(I291*H291,2)</f>
        <v>0</v>
      </c>
      <c r="K291" s="222" t="s">
        <v>156</v>
      </c>
      <c r="L291" s="45"/>
      <c r="M291" s="227" t="s">
        <v>19</v>
      </c>
      <c r="N291" s="228" t="s">
        <v>45</v>
      </c>
      <c r="O291" s="85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1" t="s">
        <v>233</v>
      </c>
      <c r="AT291" s="231" t="s">
        <v>140</v>
      </c>
      <c r="AU291" s="231" t="s">
        <v>85</v>
      </c>
      <c r="AY291" s="18" t="s">
        <v>139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8" t="s">
        <v>82</v>
      </c>
      <c r="BK291" s="232">
        <f>ROUND(I291*H291,2)</f>
        <v>0</v>
      </c>
      <c r="BL291" s="18" t="s">
        <v>233</v>
      </c>
      <c r="BM291" s="231" t="s">
        <v>691</v>
      </c>
    </row>
    <row r="292" s="2" customFormat="1">
      <c r="A292" s="39"/>
      <c r="B292" s="40"/>
      <c r="C292" s="41"/>
      <c r="D292" s="233" t="s">
        <v>146</v>
      </c>
      <c r="E292" s="41"/>
      <c r="F292" s="234" t="s">
        <v>1116</v>
      </c>
      <c r="G292" s="41"/>
      <c r="H292" s="41"/>
      <c r="I292" s="137"/>
      <c r="J292" s="41"/>
      <c r="K292" s="41"/>
      <c r="L292" s="45"/>
      <c r="M292" s="235"/>
      <c r="N292" s="236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146</v>
      </c>
      <c r="AU292" s="18" t="s">
        <v>85</v>
      </c>
    </row>
    <row r="293" s="2" customFormat="1">
      <c r="A293" s="39"/>
      <c r="B293" s="40"/>
      <c r="C293" s="41"/>
      <c r="D293" s="233" t="s">
        <v>183</v>
      </c>
      <c r="E293" s="41"/>
      <c r="F293" s="260" t="s">
        <v>693</v>
      </c>
      <c r="G293" s="41"/>
      <c r="H293" s="41"/>
      <c r="I293" s="137"/>
      <c r="J293" s="41"/>
      <c r="K293" s="41"/>
      <c r="L293" s="45"/>
      <c r="M293" s="235"/>
      <c r="N293" s="236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183</v>
      </c>
      <c r="AU293" s="18" t="s">
        <v>85</v>
      </c>
    </row>
    <row r="294" s="13" customFormat="1">
      <c r="A294" s="13"/>
      <c r="B294" s="237"/>
      <c r="C294" s="238"/>
      <c r="D294" s="233" t="s">
        <v>147</v>
      </c>
      <c r="E294" s="239" t="s">
        <v>19</v>
      </c>
      <c r="F294" s="240" t="s">
        <v>1308</v>
      </c>
      <c r="G294" s="238"/>
      <c r="H294" s="241">
        <v>20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147</v>
      </c>
      <c r="AU294" s="247" t="s">
        <v>85</v>
      </c>
      <c r="AV294" s="13" t="s">
        <v>85</v>
      </c>
      <c r="AW294" s="13" t="s">
        <v>34</v>
      </c>
      <c r="AX294" s="13" t="s">
        <v>74</v>
      </c>
      <c r="AY294" s="247" t="s">
        <v>139</v>
      </c>
    </row>
    <row r="295" s="14" customFormat="1">
      <c r="A295" s="14"/>
      <c r="B295" s="261"/>
      <c r="C295" s="262"/>
      <c r="D295" s="233" t="s">
        <v>147</v>
      </c>
      <c r="E295" s="263" t="s">
        <v>19</v>
      </c>
      <c r="F295" s="264" t="s">
        <v>439</v>
      </c>
      <c r="G295" s="262"/>
      <c r="H295" s="265">
        <v>20</v>
      </c>
      <c r="I295" s="266"/>
      <c r="J295" s="262"/>
      <c r="K295" s="262"/>
      <c r="L295" s="267"/>
      <c r="M295" s="268"/>
      <c r="N295" s="269"/>
      <c r="O295" s="269"/>
      <c r="P295" s="269"/>
      <c r="Q295" s="269"/>
      <c r="R295" s="269"/>
      <c r="S295" s="269"/>
      <c r="T295" s="27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1" t="s">
        <v>147</v>
      </c>
      <c r="AU295" s="271" t="s">
        <v>85</v>
      </c>
      <c r="AV295" s="14" t="s">
        <v>167</v>
      </c>
      <c r="AW295" s="14" t="s">
        <v>34</v>
      </c>
      <c r="AX295" s="14" t="s">
        <v>82</v>
      </c>
      <c r="AY295" s="271" t="s">
        <v>139</v>
      </c>
    </row>
    <row r="296" s="15" customFormat="1">
      <c r="A296" s="15"/>
      <c r="B296" s="276"/>
      <c r="C296" s="277"/>
      <c r="D296" s="233" t="s">
        <v>147</v>
      </c>
      <c r="E296" s="278" t="s">
        <v>19</v>
      </c>
      <c r="F296" s="279" t="s">
        <v>1309</v>
      </c>
      <c r="G296" s="277"/>
      <c r="H296" s="278" t="s">
        <v>19</v>
      </c>
      <c r="I296" s="280"/>
      <c r="J296" s="277"/>
      <c r="K296" s="277"/>
      <c r="L296" s="281"/>
      <c r="M296" s="282"/>
      <c r="N296" s="283"/>
      <c r="O296" s="283"/>
      <c r="P296" s="283"/>
      <c r="Q296" s="283"/>
      <c r="R296" s="283"/>
      <c r="S296" s="283"/>
      <c r="T296" s="284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85" t="s">
        <v>147</v>
      </c>
      <c r="AU296" s="285" t="s">
        <v>85</v>
      </c>
      <c r="AV296" s="15" t="s">
        <v>82</v>
      </c>
      <c r="AW296" s="15" t="s">
        <v>34</v>
      </c>
      <c r="AX296" s="15" t="s">
        <v>74</v>
      </c>
      <c r="AY296" s="285" t="s">
        <v>139</v>
      </c>
    </row>
    <row r="297" s="2" customFormat="1" ht="21.75" customHeight="1">
      <c r="A297" s="39"/>
      <c r="B297" s="40"/>
      <c r="C297" s="220" t="s">
        <v>688</v>
      </c>
      <c r="D297" s="220" t="s">
        <v>140</v>
      </c>
      <c r="E297" s="221" t="s">
        <v>1118</v>
      </c>
      <c r="F297" s="222" t="s">
        <v>1119</v>
      </c>
      <c r="G297" s="223" t="s">
        <v>180</v>
      </c>
      <c r="H297" s="224">
        <v>20</v>
      </c>
      <c r="I297" s="225"/>
      <c r="J297" s="226">
        <f>ROUND(I297*H297,2)</f>
        <v>0</v>
      </c>
      <c r="K297" s="222" t="s">
        <v>156</v>
      </c>
      <c r="L297" s="45"/>
      <c r="M297" s="227" t="s">
        <v>19</v>
      </c>
      <c r="N297" s="228" t="s">
        <v>45</v>
      </c>
      <c r="O297" s="85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1" t="s">
        <v>233</v>
      </c>
      <c r="AT297" s="231" t="s">
        <v>140</v>
      </c>
      <c r="AU297" s="231" t="s">
        <v>85</v>
      </c>
      <c r="AY297" s="18" t="s">
        <v>139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8" t="s">
        <v>82</v>
      </c>
      <c r="BK297" s="232">
        <f>ROUND(I297*H297,2)</f>
        <v>0</v>
      </c>
      <c r="BL297" s="18" t="s">
        <v>233</v>
      </c>
      <c r="BM297" s="231" t="s">
        <v>716</v>
      </c>
    </row>
    <row r="298" s="2" customFormat="1">
      <c r="A298" s="39"/>
      <c r="B298" s="40"/>
      <c r="C298" s="41"/>
      <c r="D298" s="233" t="s">
        <v>146</v>
      </c>
      <c r="E298" s="41"/>
      <c r="F298" s="234" t="s">
        <v>1120</v>
      </c>
      <c r="G298" s="41"/>
      <c r="H298" s="41"/>
      <c r="I298" s="137"/>
      <c r="J298" s="41"/>
      <c r="K298" s="41"/>
      <c r="L298" s="45"/>
      <c r="M298" s="235"/>
      <c r="N298" s="236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146</v>
      </c>
      <c r="AU298" s="18" t="s">
        <v>85</v>
      </c>
    </row>
    <row r="299" s="13" customFormat="1">
      <c r="A299" s="13"/>
      <c r="B299" s="237"/>
      <c r="C299" s="238"/>
      <c r="D299" s="233" t="s">
        <v>147</v>
      </c>
      <c r="E299" s="239" t="s">
        <v>19</v>
      </c>
      <c r="F299" s="240" t="s">
        <v>1308</v>
      </c>
      <c r="G299" s="238"/>
      <c r="H299" s="241">
        <v>20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147</v>
      </c>
      <c r="AU299" s="247" t="s">
        <v>85</v>
      </c>
      <c r="AV299" s="13" t="s">
        <v>85</v>
      </c>
      <c r="AW299" s="13" t="s">
        <v>34</v>
      </c>
      <c r="AX299" s="13" t="s">
        <v>74</v>
      </c>
      <c r="AY299" s="247" t="s">
        <v>139</v>
      </c>
    </row>
    <row r="300" s="15" customFormat="1">
      <c r="A300" s="15"/>
      <c r="B300" s="276"/>
      <c r="C300" s="277"/>
      <c r="D300" s="233" t="s">
        <v>147</v>
      </c>
      <c r="E300" s="278" t="s">
        <v>19</v>
      </c>
      <c r="F300" s="279" t="s">
        <v>1309</v>
      </c>
      <c r="G300" s="277"/>
      <c r="H300" s="278" t="s">
        <v>19</v>
      </c>
      <c r="I300" s="280"/>
      <c r="J300" s="277"/>
      <c r="K300" s="277"/>
      <c r="L300" s="281"/>
      <c r="M300" s="282"/>
      <c r="N300" s="283"/>
      <c r="O300" s="283"/>
      <c r="P300" s="283"/>
      <c r="Q300" s="283"/>
      <c r="R300" s="283"/>
      <c r="S300" s="283"/>
      <c r="T300" s="284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85" t="s">
        <v>147</v>
      </c>
      <c r="AU300" s="285" t="s">
        <v>85</v>
      </c>
      <c r="AV300" s="15" t="s">
        <v>82</v>
      </c>
      <c r="AW300" s="15" t="s">
        <v>34</v>
      </c>
      <c r="AX300" s="15" t="s">
        <v>74</v>
      </c>
      <c r="AY300" s="285" t="s">
        <v>139</v>
      </c>
    </row>
    <row r="301" s="14" customFormat="1">
      <c r="A301" s="14"/>
      <c r="B301" s="261"/>
      <c r="C301" s="262"/>
      <c r="D301" s="233" t="s">
        <v>147</v>
      </c>
      <c r="E301" s="263" t="s">
        <v>19</v>
      </c>
      <c r="F301" s="264" t="s">
        <v>439</v>
      </c>
      <c r="G301" s="262"/>
      <c r="H301" s="265">
        <v>20</v>
      </c>
      <c r="I301" s="266"/>
      <c r="J301" s="262"/>
      <c r="K301" s="262"/>
      <c r="L301" s="267"/>
      <c r="M301" s="268"/>
      <c r="N301" s="269"/>
      <c r="O301" s="269"/>
      <c r="P301" s="269"/>
      <c r="Q301" s="269"/>
      <c r="R301" s="269"/>
      <c r="S301" s="269"/>
      <c r="T301" s="27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1" t="s">
        <v>147</v>
      </c>
      <c r="AU301" s="271" t="s">
        <v>85</v>
      </c>
      <c r="AV301" s="14" t="s">
        <v>167</v>
      </c>
      <c r="AW301" s="14" t="s">
        <v>34</v>
      </c>
      <c r="AX301" s="14" t="s">
        <v>82</v>
      </c>
      <c r="AY301" s="271" t="s">
        <v>139</v>
      </c>
    </row>
    <row r="302" s="2" customFormat="1" ht="21.75" customHeight="1">
      <c r="A302" s="39"/>
      <c r="B302" s="40"/>
      <c r="C302" s="220" t="s">
        <v>708</v>
      </c>
      <c r="D302" s="220" t="s">
        <v>140</v>
      </c>
      <c r="E302" s="221" t="s">
        <v>702</v>
      </c>
      <c r="F302" s="222" t="s">
        <v>703</v>
      </c>
      <c r="G302" s="223" t="s">
        <v>180</v>
      </c>
      <c r="H302" s="224">
        <v>20</v>
      </c>
      <c r="I302" s="225"/>
      <c r="J302" s="226">
        <f>ROUND(I302*H302,2)</f>
        <v>0</v>
      </c>
      <c r="K302" s="222" t="s">
        <v>156</v>
      </c>
      <c r="L302" s="45"/>
      <c r="M302" s="227" t="s">
        <v>19</v>
      </c>
      <c r="N302" s="228" t="s">
        <v>45</v>
      </c>
      <c r="O302" s="85"/>
      <c r="P302" s="229">
        <f>O302*H302</f>
        <v>0</v>
      </c>
      <c r="Q302" s="229">
        <v>0.156</v>
      </c>
      <c r="R302" s="229">
        <f>Q302*H302</f>
        <v>3.1200000000000001</v>
      </c>
      <c r="S302" s="229">
        <v>0</v>
      </c>
      <c r="T302" s="230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1" t="s">
        <v>233</v>
      </c>
      <c r="AT302" s="231" t="s">
        <v>140</v>
      </c>
      <c r="AU302" s="231" t="s">
        <v>85</v>
      </c>
      <c r="AY302" s="18" t="s">
        <v>139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8" t="s">
        <v>82</v>
      </c>
      <c r="BK302" s="232">
        <f>ROUND(I302*H302,2)</f>
        <v>0</v>
      </c>
      <c r="BL302" s="18" t="s">
        <v>233</v>
      </c>
      <c r="BM302" s="231" t="s">
        <v>704</v>
      </c>
    </row>
    <row r="303" s="2" customFormat="1">
      <c r="A303" s="39"/>
      <c r="B303" s="40"/>
      <c r="C303" s="41"/>
      <c r="D303" s="233" t="s">
        <v>146</v>
      </c>
      <c r="E303" s="41"/>
      <c r="F303" s="234" t="s">
        <v>705</v>
      </c>
      <c r="G303" s="41"/>
      <c r="H303" s="41"/>
      <c r="I303" s="137"/>
      <c r="J303" s="41"/>
      <c r="K303" s="41"/>
      <c r="L303" s="45"/>
      <c r="M303" s="235"/>
      <c r="N303" s="236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146</v>
      </c>
      <c r="AU303" s="18" t="s">
        <v>85</v>
      </c>
    </row>
    <row r="304" s="2" customFormat="1">
      <c r="A304" s="39"/>
      <c r="B304" s="40"/>
      <c r="C304" s="41"/>
      <c r="D304" s="233" t="s">
        <v>183</v>
      </c>
      <c r="E304" s="41"/>
      <c r="F304" s="260" t="s">
        <v>706</v>
      </c>
      <c r="G304" s="41"/>
      <c r="H304" s="41"/>
      <c r="I304" s="137"/>
      <c r="J304" s="41"/>
      <c r="K304" s="41"/>
      <c r="L304" s="45"/>
      <c r="M304" s="235"/>
      <c r="N304" s="236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183</v>
      </c>
      <c r="AU304" s="18" t="s">
        <v>85</v>
      </c>
    </row>
    <row r="305" s="13" customFormat="1">
      <c r="A305" s="13"/>
      <c r="B305" s="237"/>
      <c r="C305" s="238"/>
      <c r="D305" s="233" t="s">
        <v>147</v>
      </c>
      <c r="E305" s="239" t="s">
        <v>19</v>
      </c>
      <c r="F305" s="240" t="s">
        <v>259</v>
      </c>
      <c r="G305" s="238"/>
      <c r="H305" s="241">
        <v>20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7" t="s">
        <v>147</v>
      </c>
      <c r="AU305" s="247" t="s">
        <v>85</v>
      </c>
      <c r="AV305" s="13" t="s">
        <v>85</v>
      </c>
      <c r="AW305" s="13" t="s">
        <v>34</v>
      </c>
      <c r="AX305" s="13" t="s">
        <v>74</v>
      </c>
      <c r="AY305" s="247" t="s">
        <v>139</v>
      </c>
    </row>
    <row r="306" s="14" customFormat="1">
      <c r="A306" s="14"/>
      <c r="B306" s="261"/>
      <c r="C306" s="262"/>
      <c r="D306" s="233" t="s">
        <v>147</v>
      </c>
      <c r="E306" s="263" t="s">
        <v>19</v>
      </c>
      <c r="F306" s="264" t="s">
        <v>439</v>
      </c>
      <c r="G306" s="262"/>
      <c r="H306" s="265">
        <v>20</v>
      </c>
      <c r="I306" s="266"/>
      <c r="J306" s="262"/>
      <c r="K306" s="262"/>
      <c r="L306" s="267"/>
      <c r="M306" s="268"/>
      <c r="N306" s="269"/>
      <c r="O306" s="269"/>
      <c r="P306" s="269"/>
      <c r="Q306" s="269"/>
      <c r="R306" s="269"/>
      <c r="S306" s="269"/>
      <c r="T306" s="27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1" t="s">
        <v>147</v>
      </c>
      <c r="AU306" s="271" t="s">
        <v>85</v>
      </c>
      <c r="AV306" s="14" t="s">
        <v>167</v>
      </c>
      <c r="AW306" s="14" t="s">
        <v>34</v>
      </c>
      <c r="AX306" s="14" t="s">
        <v>82</v>
      </c>
      <c r="AY306" s="271" t="s">
        <v>139</v>
      </c>
    </row>
    <row r="307" s="15" customFormat="1">
      <c r="A307" s="15"/>
      <c r="B307" s="276"/>
      <c r="C307" s="277"/>
      <c r="D307" s="233" t="s">
        <v>147</v>
      </c>
      <c r="E307" s="278" t="s">
        <v>19</v>
      </c>
      <c r="F307" s="279" t="s">
        <v>1309</v>
      </c>
      <c r="G307" s="277"/>
      <c r="H307" s="278" t="s">
        <v>19</v>
      </c>
      <c r="I307" s="280"/>
      <c r="J307" s="277"/>
      <c r="K307" s="277"/>
      <c r="L307" s="281"/>
      <c r="M307" s="282"/>
      <c r="N307" s="283"/>
      <c r="O307" s="283"/>
      <c r="P307" s="283"/>
      <c r="Q307" s="283"/>
      <c r="R307" s="283"/>
      <c r="S307" s="283"/>
      <c r="T307" s="284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85" t="s">
        <v>147</v>
      </c>
      <c r="AU307" s="285" t="s">
        <v>85</v>
      </c>
      <c r="AV307" s="15" t="s">
        <v>82</v>
      </c>
      <c r="AW307" s="15" t="s">
        <v>34</v>
      </c>
      <c r="AX307" s="15" t="s">
        <v>74</v>
      </c>
      <c r="AY307" s="285" t="s">
        <v>139</v>
      </c>
    </row>
    <row r="308" s="2" customFormat="1" ht="16.5" customHeight="1">
      <c r="A308" s="39"/>
      <c r="B308" s="40"/>
      <c r="C308" s="250" t="s">
        <v>713</v>
      </c>
      <c r="D308" s="250" t="s">
        <v>161</v>
      </c>
      <c r="E308" s="251" t="s">
        <v>709</v>
      </c>
      <c r="F308" s="252" t="s">
        <v>710</v>
      </c>
      <c r="G308" s="253" t="s">
        <v>180</v>
      </c>
      <c r="H308" s="254">
        <v>48</v>
      </c>
      <c r="I308" s="255"/>
      <c r="J308" s="256">
        <f>ROUND(I308*H308,2)</f>
        <v>0</v>
      </c>
      <c r="K308" s="252" t="s">
        <v>156</v>
      </c>
      <c r="L308" s="257"/>
      <c r="M308" s="258" t="s">
        <v>19</v>
      </c>
      <c r="N308" s="259" t="s">
        <v>45</v>
      </c>
      <c r="O308" s="85"/>
      <c r="P308" s="229">
        <f>O308*H308</f>
        <v>0</v>
      </c>
      <c r="Q308" s="229">
        <v>2.0000000000000002E-05</v>
      </c>
      <c r="R308" s="229">
        <f>Q308*H308</f>
        <v>0.00096000000000000013</v>
      </c>
      <c r="S308" s="229">
        <v>0</v>
      </c>
      <c r="T308" s="23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1" t="s">
        <v>284</v>
      </c>
      <c r="AT308" s="231" t="s">
        <v>161</v>
      </c>
      <c r="AU308" s="231" t="s">
        <v>85</v>
      </c>
      <c r="AY308" s="18" t="s">
        <v>139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82</v>
      </c>
      <c r="BK308" s="232">
        <f>ROUND(I308*H308,2)</f>
        <v>0</v>
      </c>
      <c r="BL308" s="18" t="s">
        <v>284</v>
      </c>
      <c r="BM308" s="231" t="s">
        <v>711</v>
      </c>
    </row>
    <row r="309" s="2" customFormat="1">
      <c r="A309" s="39"/>
      <c r="B309" s="40"/>
      <c r="C309" s="41"/>
      <c r="D309" s="233" t="s">
        <v>146</v>
      </c>
      <c r="E309" s="41"/>
      <c r="F309" s="234" t="s">
        <v>710</v>
      </c>
      <c r="G309" s="41"/>
      <c r="H309" s="41"/>
      <c r="I309" s="137"/>
      <c r="J309" s="41"/>
      <c r="K309" s="41"/>
      <c r="L309" s="45"/>
      <c r="M309" s="235"/>
      <c r="N309" s="236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146</v>
      </c>
      <c r="AU309" s="18" t="s">
        <v>85</v>
      </c>
    </row>
    <row r="310" s="13" customFormat="1">
      <c r="A310" s="13"/>
      <c r="B310" s="237"/>
      <c r="C310" s="238"/>
      <c r="D310" s="233" t="s">
        <v>147</v>
      </c>
      <c r="E310" s="239" t="s">
        <v>19</v>
      </c>
      <c r="F310" s="240" t="s">
        <v>1310</v>
      </c>
      <c r="G310" s="238"/>
      <c r="H310" s="241">
        <v>40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147</v>
      </c>
      <c r="AU310" s="247" t="s">
        <v>85</v>
      </c>
      <c r="AV310" s="13" t="s">
        <v>85</v>
      </c>
      <c r="AW310" s="13" t="s">
        <v>34</v>
      </c>
      <c r="AX310" s="13" t="s">
        <v>82</v>
      </c>
      <c r="AY310" s="247" t="s">
        <v>139</v>
      </c>
    </row>
    <row r="311" s="13" customFormat="1">
      <c r="A311" s="13"/>
      <c r="B311" s="237"/>
      <c r="C311" s="238"/>
      <c r="D311" s="233" t="s">
        <v>147</v>
      </c>
      <c r="E311" s="238"/>
      <c r="F311" s="240" t="s">
        <v>1280</v>
      </c>
      <c r="G311" s="238"/>
      <c r="H311" s="241">
        <v>48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147</v>
      </c>
      <c r="AU311" s="247" t="s">
        <v>85</v>
      </c>
      <c r="AV311" s="13" t="s">
        <v>85</v>
      </c>
      <c r="AW311" s="13" t="s">
        <v>4</v>
      </c>
      <c r="AX311" s="13" t="s">
        <v>82</v>
      </c>
      <c r="AY311" s="247" t="s">
        <v>139</v>
      </c>
    </row>
    <row r="312" s="2" customFormat="1" ht="16.5" customHeight="1">
      <c r="A312" s="39"/>
      <c r="B312" s="40"/>
      <c r="C312" s="220" t="s">
        <v>732</v>
      </c>
      <c r="D312" s="220" t="s">
        <v>140</v>
      </c>
      <c r="E312" s="221" t="s">
        <v>733</v>
      </c>
      <c r="F312" s="222" t="s">
        <v>734</v>
      </c>
      <c r="G312" s="223" t="s">
        <v>143</v>
      </c>
      <c r="H312" s="224">
        <v>21</v>
      </c>
      <c r="I312" s="225"/>
      <c r="J312" s="226">
        <f>ROUND(I312*H312,2)</f>
        <v>0</v>
      </c>
      <c r="K312" s="222" t="s">
        <v>156</v>
      </c>
      <c r="L312" s="45"/>
      <c r="M312" s="227" t="s">
        <v>19</v>
      </c>
      <c r="N312" s="228" t="s">
        <v>45</v>
      </c>
      <c r="O312" s="85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1" t="s">
        <v>233</v>
      </c>
      <c r="AT312" s="231" t="s">
        <v>140</v>
      </c>
      <c r="AU312" s="231" t="s">
        <v>85</v>
      </c>
      <c r="AY312" s="18" t="s">
        <v>139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8" t="s">
        <v>82</v>
      </c>
      <c r="BK312" s="232">
        <f>ROUND(I312*H312,2)</f>
        <v>0</v>
      </c>
      <c r="BL312" s="18" t="s">
        <v>233</v>
      </c>
      <c r="BM312" s="231" t="s">
        <v>735</v>
      </c>
    </row>
    <row r="313" s="2" customFormat="1">
      <c r="A313" s="39"/>
      <c r="B313" s="40"/>
      <c r="C313" s="41"/>
      <c r="D313" s="233" t="s">
        <v>146</v>
      </c>
      <c r="E313" s="41"/>
      <c r="F313" s="234" t="s">
        <v>736</v>
      </c>
      <c r="G313" s="41"/>
      <c r="H313" s="41"/>
      <c r="I313" s="137"/>
      <c r="J313" s="41"/>
      <c r="K313" s="41"/>
      <c r="L313" s="45"/>
      <c r="M313" s="235"/>
      <c r="N313" s="236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146</v>
      </c>
      <c r="AU313" s="18" t="s">
        <v>85</v>
      </c>
    </row>
    <row r="314" s="2" customFormat="1">
      <c r="A314" s="39"/>
      <c r="B314" s="40"/>
      <c r="C314" s="41"/>
      <c r="D314" s="233" t="s">
        <v>183</v>
      </c>
      <c r="E314" s="41"/>
      <c r="F314" s="260" t="s">
        <v>737</v>
      </c>
      <c r="G314" s="41"/>
      <c r="H314" s="41"/>
      <c r="I314" s="137"/>
      <c r="J314" s="41"/>
      <c r="K314" s="41"/>
      <c r="L314" s="45"/>
      <c r="M314" s="235"/>
      <c r="N314" s="236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183</v>
      </c>
      <c r="AU314" s="18" t="s">
        <v>85</v>
      </c>
    </row>
    <row r="315" s="13" customFormat="1">
      <c r="A315" s="13"/>
      <c r="B315" s="237"/>
      <c r="C315" s="238"/>
      <c r="D315" s="233" t="s">
        <v>147</v>
      </c>
      <c r="E315" s="239" t="s">
        <v>19</v>
      </c>
      <c r="F315" s="240" t="s">
        <v>7</v>
      </c>
      <c r="G315" s="238"/>
      <c r="H315" s="241">
        <v>21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147</v>
      </c>
      <c r="AU315" s="247" t="s">
        <v>85</v>
      </c>
      <c r="AV315" s="13" t="s">
        <v>85</v>
      </c>
      <c r="AW315" s="13" t="s">
        <v>34</v>
      </c>
      <c r="AX315" s="13" t="s">
        <v>82</v>
      </c>
      <c r="AY315" s="247" t="s">
        <v>139</v>
      </c>
    </row>
    <row r="316" s="2" customFormat="1" ht="21.75" customHeight="1">
      <c r="A316" s="39"/>
      <c r="B316" s="40"/>
      <c r="C316" s="220" t="s">
        <v>740</v>
      </c>
      <c r="D316" s="220" t="s">
        <v>140</v>
      </c>
      <c r="E316" s="221" t="s">
        <v>741</v>
      </c>
      <c r="F316" s="222" t="s">
        <v>742</v>
      </c>
      <c r="G316" s="223" t="s">
        <v>143</v>
      </c>
      <c r="H316" s="224">
        <v>130</v>
      </c>
      <c r="I316" s="225"/>
      <c r="J316" s="226">
        <f>ROUND(I316*H316,2)</f>
        <v>0</v>
      </c>
      <c r="K316" s="222" t="s">
        <v>156</v>
      </c>
      <c r="L316" s="45"/>
      <c r="M316" s="227" t="s">
        <v>19</v>
      </c>
      <c r="N316" s="228" t="s">
        <v>45</v>
      </c>
      <c r="O316" s="85"/>
      <c r="P316" s="229">
        <f>O316*H316</f>
        <v>0</v>
      </c>
      <c r="Q316" s="229">
        <v>0.1012</v>
      </c>
      <c r="R316" s="229">
        <f>Q316*H316</f>
        <v>13.156000000000001</v>
      </c>
      <c r="S316" s="229">
        <v>0</v>
      </c>
      <c r="T316" s="230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1" t="s">
        <v>233</v>
      </c>
      <c r="AT316" s="231" t="s">
        <v>140</v>
      </c>
      <c r="AU316" s="231" t="s">
        <v>85</v>
      </c>
      <c r="AY316" s="18" t="s">
        <v>139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8" t="s">
        <v>82</v>
      </c>
      <c r="BK316" s="232">
        <f>ROUND(I316*H316,2)</f>
        <v>0</v>
      </c>
      <c r="BL316" s="18" t="s">
        <v>233</v>
      </c>
      <c r="BM316" s="231" t="s">
        <v>743</v>
      </c>
    </row>
    <row r="317" s="2" customFormat="1">
      <c r="A317" s="39"/>
      <c r="B317" s="40"/>
      <c r="C317" s="41"/>
      <c r="D317" s="233" t="s">
        <v>146</v>
      </c>
      <c r="E317" s="41"/>
      <c r="F317" s="234" t="s">
        <v>744</v>
      </c>
      <c r="G317" s="41"/>
      <c r="H317" s="41"/>
      <c r="I317" s="137"/>
      <c r="J317" s="41"/>
      <c r="K317" s="41"/>
      <c r="L317" s="45"/>
      <c r="M317" s="235"/>
      <c r="N317" s="236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146</v>
      </c>
      <c r="AU317" s="18" t="s">
        <v>85</v>
      </c>
    </row>
    <row r="318" s="2" customFormat="1">
      <c r="A318" s="39"/>
      <c r="B318" s="40"/>
      <c r="C318" s="41"/>
      <c r="D318" s="233" t="s">
        <v>183</v>
      </c>
      <c r="E318" s="41"/>
      <c r="F318" s="260" t="s">
        <v>662</v>
      </c>
      <c r="G318" s="41"/>
      <c r="H318" s="41"/>
      <c r="I318" s="137"/>
      <c r="J318" s="41"/>
      <c r="K318" s="41"/>
      <c r="L318" s="45"/>
      <c r="M318" s="235"/>
      <c r="N318" s="236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183</v>
      </c>
      <c r="AU318" s="18" t="s">
        <v>85</v>
      </c>
    </row>
    <row r="319" s="13" customFormat="1">
      <c r="A319" s="13"/>
      <c r="B319" s="237"/>
      <c r="C319" s="238"/>
      <c r="D319" s="233" t="s">
        <v>147</v>
      </c>
      <c r="E319" s="239" t="s">
        <v>19</v>
      </c>
      <c r="F319" s="240" t="s">
        <v>1311</v>
      </c>
      <c r="G319" s="238"/>
      <c r="H319" s="241">
        <v>130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7" t="s">
        <v>147</v>
      </c>
      <c r="AU319" s="247" t="s">
        <v>85</v>
      </c>
      <c r="AV319" s="13" t="s">
        <v>85</v>
      </c>
      <c r="AW319" s="13" t="s">
        <v>34</v>
      </c>
      <c r="AX319" s="13" t="s">
        <v>82</v>
      </c>
      <c r="AY319" s="247" t="s">
        <v>139</v>
      </c>
    </row>
    <row r="320" s="12" customFormat="1" ht="25.92" customHeight="1">
      <c r="A320" s="12"/>
      <c r="B320" s="206"/>
      <c r="C320" s="207"/>
      <c r="D320" s="208" t="s">
        <v>73</v>
      </c>
      <c r="E320" s="209" t="s">
        <v>82</v>
      </c>
      <c r="F320" s="209" t="s">
        <v>840</v>
      </c>
      <c r="G320" s="207"/>
      <c r="H320" s="207"/>
      <c r="I320" s="210"/>
      <c r="J320" s="211">
        <f>BK320</f>
        <v>0</v>
      </c>
      <c r="K320" s="207"/>
      <c r="L320" s="212"/>
      <c r="M320" s="213"/>
      <c r="N320" s="214"/>
      <c r="O320" s="214"/>
      <c r="P320" s="215">
        <f>P321+SUM(P322:P336)</f>
        <v>0</v>
      </c>
      <c r="Q320" s="214"/>
      <c r="R320" s="215">
        <f>R321+SUM(R322:R336)</f>
        <v>0.13025000000000001</v>
      </c>
      <c r="S320" s="214"/>
      <c r="T320" s="216">
        <f>T321+SUM(T322:T336)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17" t="s">
        <v>167</v>
      </c>
      <c r="AT320" s="218" t="s">
        <v>73</v>
      </c>
      <c r="AU320" s="218" t="s">
        <v>74</v>
      </c>
      <c r="AY320" s="217" t="s">
        <v>139</v>
      </c>
      <c r="BK320" s="219">
        <f>BK321+SUM(BK322:BK336)</f>
        <v>0</v>
      </c>
    </row>
    <row r="321" s="2" customFormat="1" ht="21.75" customHeight="1">
      <c r="A321" s="39"/>
      <c r="B321" s="40"/>
      <c r="C321" s="220" t="s">
        <v>841</v>
      </c>
      <c r="D321" s="220" t="s">
        <v>140</v>
      </c>
      <c r="E321" s="221" t="s">
        <v>859</v>
      </c>
      <c r="F321" s="222" t="s">
        <v>860</v>
      </c>
      <c r="G321" s="223" t="s">
        <v>180</v>
      </c>
      <c r="H321" s="224">
        <v>35</v>
      </c>
      <c r="I321" s="225"/>
      <c r="J321" s="226">
        <f>ROUND(I321*H321,2)</f>
        <v>0</v>
      </c>
      <c r="K321" s="222" t="s">
        <v>156</v>
      </c>
      <c r="L321" s="45"/>
      <c r="M321" s="227" t="s">
        <v>19</v>
      </c>
      <c r="N321" s="228" t="s">
        <v>45</v>
      </c>
      <c r="O321" s="85"/>
      <c r="P321" s="229">
        <f>O321*H321</f>
        <v>0</v>
      </c>
      <c r="Q321" s="229">
        <v>0.00014999999999999999</v>
      </c>
      <c r="R321" s="229">
        <f>Q321*H321</f>
        <v>0.0052499999999999995</v>
      </c>
      <c r="S321" s="229">
        <v>0</v>
      </c>
      <c r="T321" s="230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1" t="s">
        <v>144</v>
      </c>
      <c r="AT321" s="231" t="s">
        <v>140</v>
      </c>
      <c r="AU321" s="231" t="s">
        <v>82</v>
      </c>
      <c r="AY321" s="18" t="s">
        <v>139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8" t="s">
        <v>82</v>
      </c>
      <c r="BK321" s="232">
        <f>ROUND(I321*H321,2)</f>
        <v>0</v>
      </c>
      <c r="BL321" s="18" t="s">
        <v>144</v>
      </c>
      <c r="BM321" s="231" t="s">
        <v>861</v>
      </c>
    </row>
    <row r="322" s="2" customFormat="1">
      <c r="A322" s="39"/>
      <c r="B322" s="40"/>
      <c r="C322" s="41"/>
      <c r="D322" s="233" t="s">
        <v>146</v>
      </c>
      <c r="E322" s="41"/>
      <c r="F322" s="234" t="s">
        <v>862</v>
      </c>
      <c r="G322" s="41"/>
      <c r="H322" s="41"/>
      <c r="I322" s="137"/>
      <c r="J322" s="41"/>
      <c r="K322" s="41"/>
      <c r="L322" s="45"/>
      <c r="M322" s="235"/>
      <c r="N322" s="236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146</v>
      </c>
      <c r="AU322" s="18" t="s">
        <v>82</v>
      </c>
    </row>
    <row r="323" s="2" customFormat="1">
      <c r="A323" s="39"/>
      <c r="B323" s="40"/>
      <c r="C323" s="41"/>
      <c r="D323" s="233" t="s">
        <v>183</v>
      </c>
      <c r="E323" s="41"/>
      <c r="F323" s="260" t="s">
        <v>847</v>
      </c>
      <c r="G323" s="41"/>
      <c r="H323" s="41"/>
      <c r="I323" s="137"/>
      <c r="J323" s="41"/>
      <c r="K323" s="41"/>
      <c r="L323" s="45"/>
      <c r="M323" s="235"/>
      <c r="N323" s="236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183</v>
      </c>
      <c r="AU323" s="18" t="s">
        <v>82</v>
      </c>
    </row>
    <row r="324" s="13" customFormat="1">
      <c r="A324" s="13"/>
      <c r="B324" s="237"/>
      <c r="C324" s="238"/>
      <c r="D324" s="233" t="s">
        <v>147</v>
      </c>
      <c r="E324" s="239" t="s">
        <v>19</v>
      </c>
      <c r="F324" s="240" t="s">
        <v>1312</v>
      </c>
      <c r="G324" s="238"/>
      <c r="H324" s="241">
        <v>35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147</v>
      </c>
      <c r="AU324" s="247" t="s">
        <v>82</v>
      </c>
      <c r="AV324" s="13" t="s">
        <v>85</v>
      </c>
      <c r="AW324" s="13" t="s">
        <v>34</v>
      </c>
      <c r="AX324" s="13" t="s">
        <v>82</v>
      </c>
      <c r="AY324" s="247" t="s">
        <v>139</v>
      </c>
    </row>
    <row r="325" s="2" customFormat="1" ht="21.75" customHeight="1">
      <c r="A325" s="39"/>
      <c r="B325" s="40"/>
      <c r="C325" s="220" t="s">
        <v>849</v>
      </c>
      <c r="D325" s="220" t="s">
        <v>140</v>
      </c>
      <c r="E325" s="221" t="s">
        <v>865</v>
      </c>
      <c r="F325" s="222" t="s">
        <v>866</v>
      </c>
      <c r="G325" s="223" t="s">
        <v>180</v>
      </c>
      <c r="H325" s="224">
        <v>35</v>
      </c>
      <c r="I325" s="225"/>
      <c r="J325" s="226">
        <f>ROUND(I325*H325,2)</f>
        <v>0</v>
      </c>
      <c r="K325" s="222" t="s">
        <v>156</v>
      </c>
      <c r="L325" s="45"/>
      <c r="M325" s="227" t="s">
        <v>19</v>
      </c>
      <c r="N325" s="228" t="s">
        <v>45</v>
      </c>
      <c r="O325" s="85"/>
      <c r="P325" s="229">
        <f>O325*H325</f>
        <v>0</v>
      </c>
      <c r="Q325" s="229">
        <v>0</v>
      </c>
      <c r="R325" s="229">
        <f>Q325*H325</f>
        <v>0</v>
      </c>
      <c r="S325" s="229">
        <v>0</v>
      </c>
      <c r="T325" s="230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1" t="s">
        <v>844</v>
      </c>
      <c r="AT325" s="231" t="s">
        <v>140</v>
      </c>
      <c r="AU325" s="231" t="s">
        <v>82</v>
      </c>
      <c r="AY325" s="18" t="s">
        <v>139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8" t="s">
        <v>82</v>
      </c>
      <c r="BK325" s="232">
        <f>ROUND(I325*H325,2)</f>
        <v>0</v>
      </c>
      <c r="BL325" s="18" t="s">
        <v>844</v>
      </c>
      <c r="BM325" s="231" t="s">
        <v>867</v>
      </c>
    </row>
    <row r="326" s="2" customFormat="1">
      <c r="A326" s="39"/>
      <c r="B326" s="40"/>
      <c r="C326" s="41"/>
      <c r="D326" s="233" t="s">
        <v>146</v>
      </c>
      <c r="E326" s="41"/>
      <c r="F326" s="234" t="s">
        <v>868</v>
      </c>
      <c r="G326" s="41"/>
      <c r="H326" s="41"/>
      <c r="I326" s="137"/>
      <c r="J326" s="41"/>
      <c r="K326" s="41"/>
      <c r="L326" s="45"/>
      <c r="M326" s="235"/>
      <c r="N326" s="236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146</v>
      </c>
      <c r="AU326" s="18" t="s">
        <v>82</v>
      </c>
    </row>
    <row r="327" s="2" customFormat="1">
      <c r="A327" s="39"/>
      <c r="B327" s="40"/>
      <c r="C327" s="41"/>
      <c r="D327" s="233" t="s">
        <v>183</v>
      </c>
      <c r="E327" s="41"/>
      <c r="F327" s="260" t="s">
        <v>847</v>
      </c>
      <c r="G327" s="41"/>
      <c r="H327" s="41"/>
      <c r="I327" s="137"/>
      <c r="J327" s="41"/>
      <c r="K327" s="41"/>
      <c r="L327" s="45"/>
      <c r="M327" s="235"/>
      <c r="N327" s="236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183</v>
      </c>
      <c r="AU327" s="18" t="s">
        <v>82</v>
      </c>
    </row>
    <row r="328" s="13" customFormat="1">
      <c r="A328" s="13"/>
      <c r="B328" s="237"/>
      <c r="C328" s="238"/>
      <c r="D328" s="233" t="s">
        <v>147</v>
      </c>
      <c r="E328" s="239" t="s">
        <v>19</v>
      </c>
      <c r="F328" s="240" t="s">
        <v>1312</v>
      </c>
      <c r="G328" s="238"/>
      <c r="H328" s="241">
        <v>35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7" t="s">
        <v>147</v>
      </c>
      <c r="AU328" s="247" t="s">
        <v>82</v>
      </c>
      <c r="AV328" s="13" t="s">
        <v>85</v>
      </c>
      <c r="AW328" s="13" t="s">
        <v>34</v>
      </c>
      <c r="AX328" s="13" t="s">
        <v>82</v>
      </c>
      <c r="AY328" s="247" t="s">
        <v>139</v>
      </c>
    </row>
    <row r="329" s="2" customFormat="1" ht="21.75" customHeight="1">
      <c r="A329" s="39"/>
      <c r="B329" s="40"/>
      <c r="C329" s="250" t="s">
        <v>284</v>
      </c>
      <c r="D329" s="250" t="s">
        <v>161</v>
      </c>
      <c r="E329" s="251" t="s">
        <v>870</v>
      </c>
      <c r="F329" s="252" t="s">
        <v>871</v>
      </c>
      <c r="G329" s="253" t="s">
        <v>155</v>
      </c>
      <c r="H329" s="254">
        <v>10</v>
      </c>
      <c r="I329" s="255"/>
      <c r="J329" s="256">
        <f>ROUND(I329*H329,2)</f>
        <v>0</v>
      </c>
      <c r="K329" s="252" t="s">
        <v>156</v>
      </c>
      <c r="L329" s="257"/>
      <c r="M329" s="258" t="s">
        <v>19</v>
      </c>
      <c r="N329" s="259" t="s">
        <v>45</v>
      </c>
      <c r="O329" s="85"/>
      <c r="P329" s="229">
        <f>O329*H329</f>
        <v>0</v>
      </c>
      <c r="Q329" s="229">
        <v>0.012500000000000001</v>
      </c>
      <c r="R329" s="229">
        <f>Q329*H329</f>
        <v>0.125</v>
      </c>
      <c r="S329" s="229">
        <v>0</v>
      </c>
      <c r="T329" s="230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1" t="s">
        <v>844</v>
      </c>
      <c r="AT329" s="231" t="s">
        <v>161</v>
      </c>
      <c r="AU329" s="231" t="s">
        <v>82</v>
      </c>
      <c r="AY329" s="18" t="s">
        <v>139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8" t="s">
        <v>82</v>
      </c>
      <c r="BK329" s="232">
        <f>ROUND(I329*H329,2)</f>
        <v>0</v>
      </c>
      <c r="BL329" s="18" t="s">
        <v>844</v>
      </c>
      <c r="BM329" s="231" t="s">
        <v>872</v>
      </c>
    </row>
    <row r="330" s="2" customFormat="1">
      <c r="A330" s="39"/>
      <c r="B330" s="40"/>
      <c r="C330" s="41"/>
      <c r="D330" s="233" t="s">
        <v>146</v>
      </c>
      <c r="E330" s="41"/>
      <c r="F330" s="234" t="s">
        <v>871</v>
      </c>
      <c r="G330" s="41"/>
      <c r="H330" s="41"/>
      <c r="I330" s="137"/>
      <c r="J330" s="41"/>
      <c r="K330" s="41"/>
      <c r="L330" s="45"/>
      <c r="M330" s="235"/>
      <c r="N330" s="236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146</v>
      </c>
      <c r="AU330" s="18" t="s">
        <v>82</v>
      </c>
    </row>
    <row r="331" s="13" customFormat="1">
      <c r="A331" s="13"/>
      <c r="B331" s="237"/>
      <c r="C331" s="238"/>
      <c r="D331" s="233" t="s">
        <v>147</v>
      </c>
      <c r="E331" s="239" t="s">
        <v>19</v>
      </c>
      <c r="F331" s="240" t="s">
        <v>1313</v>
      </c>
      <c r="G331" s="238"/>
      <c r="H331" s="241">
        <v>10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7" t="s">
        <v>147</v>
      </c>
      <c r="AU331" s="247" t="s">
        <v>82</v>
      </c>
      <c r="AV331" s="13" t="s">
        <v>85</v>
      </c>
      <c r="AW331" s="13" t="s">
        <v>34</v>
      </c>
      <c r="AX331" s="13" t="s">
        <v>82</v>
      </c>
      <c r="AY331" s="247" t="s">
        <v>139</v>
      </c>
    </row>
    <row r="332" s="2" customFormat="1" ht="21.75" customHeight="1">
      <c r="A332" s="39"/>
      <c r="B332" s="40"/>
      <c r="C332" s="220" t="s">
        <v>858</v>
      </c>
      <c r="D332" s="220" t="s">
        <v>140</v>
      </c>
      <c r="E332" s="221" t="s">
        <v>875</v>
      </c>
      <c r="F332" s="222" t="s">
        <v>876</v>
      </c>
      <c r="G332" s="223" t="s">
        <v>1130</v>
      </c>
      <c r="H332" s="224">
        <v>4.7999999999999998</v>
      </c>
      <c r="I332" s="225"/>
      <c r="J332" s="226">
        <f>ROUND(I332*H332,2)</f>
        <v>0</v>
      </c>
      <c r="K332" s="222" t="s">
        <v>156</v>
      </c>
      <c r="L332" s="45"/>
      <c r="M332" s="227" t="s">
        <v>19</v>
      </c>
      <c r="N332" s="228" t="s">
        <v>45</v>
      </c>
      <c r="O332" s="85"/>
      <c r="P332" s="229">
        <f>O332*H332</f>
        <v>0</v>
      </c>
      <c r="Q332" s="229">
        <v>0</v>
      </c>
      <c r="R332" s="229">
        <f>Q332*H332</f>
        <v>0</v>
      </c>
      <c r="S332" s="229">
        <v>0</v>
      </c>
      <c r="T332" s="23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1" t="s">
        <v>167</v>
      </c>
      <c r="AT332" s="231" t="s">
        <v>140</v>
      </c>
      <c r="AU332" s="231" t="s">
        <v>82</v>
      </c>
      <c r="AY332" s="18" t="s">
        <v>139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8" t="s">
        <v>82</v>
      </c>
      <c r="BK332" s="232">
        <f>ROUND(I332*H332,2)</f>
        <v>0</v>
      </c>
      <c r="BL332" s="18" t="s">
        <v>167</v>
      </c>
      <c r="BM332" s="231" t="s">
        <v>878</v>
      </c>
    </row>
    <row r="333" s="2" customFormat="1">
      <c r="A333" s="39"/>
      <c r="B333" s="40"/>
      <c r="C333" s="41"/>
      <c r="D333" s="233" t="s">
        <v>146</v>
      </c>
      <c r="E333" s="41"/>
      <c r="F333" s="234" t="s">
        <v>879</v>
      </c>
      <c r="G333" s="41"/>
      <c r="H333" s="41"/>
      <c r="I333" s="137"/>
      <c r="J333" s="41"/>
      <c r="K333" s="41"/>
      <c r="L333" s="45"/>
      <c r="M333" s="235"/>
      <c r="N333" s="236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146</v>
      </c>
      <c r="AU333" s="18" t="s">
        <v>82</v>
      </c>
    </row>
    <row r="334" s="2" customFormat="1">
      <c r="A334" s="39"/>
      <c r="B334" s="40"/>
      <c r="C334" s="41"/>
      <c r="D334" s="233" t="s">
        <v>183</v>
      </c>
      <c r="E334" s="41"/>
      <c r="F334" s="260" t="s">
        <v>880</v>
      </c>
      <c r="G334" s="41"/>
      <c r="H334" s="41"/>
      <c r="I334" s="137"/>
      <c r="J334" s="41"/>
      <c r="K334" s="41"/>
      <c r="L334" s="45"/>
      <c r="M334" s="235"/>
      <c r="N334" s="236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183</v>
      </c>
      <c r="AU334" s="18" t="s">
        <v>82</v>
      </c>
    </row>
    <row r="335" s="13" customFormat="1">
      <c r="A335" s="13"/>
      <c r="B335" s="237"/>
      <c r="C335" s="238"/>
      <c r="D335" s="233" t="s">
        <v>147</v>
      </c>
      <c r="E335" s="239" t="s">
        <v>19</v>
      </c>
      <c r="F335" s="240" t="s">
        <v>1314</v>
      </c>
      <c r="G335" s="238"/>
      <c r="H335" s="241">
        <v>4.7999999999999998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7" t="s">
        <v>147</v>
      </c>
      <c r="AU335" s="247" t="s">
        <v>82</v>
      </c>
      <c r="AV335" s="13" t="s">
        <v>85</v>
      </c>
      <c r="AW335" s="13" t="s">
        <v>34</v>
      </c>
      <c r="AX335" s="13" t="s">
        <v>82</v>
      </c>
      <c r="AY335" s="247" t="s">
        <v>139</v>
      </c>
    </row>
    <row r="336" s="12" customFormat="1" ht="22.8" customHeight="1">
      <c r="A336" s="12"/>
      <c r="B336" s="206"/>
      <c r="C336" s="207"/>
      <c r="D336" s="208" t="s">
        <v>73</v>
      </c>
      <c r="E336" s="248" t="s">
        <v>198</v>
      </c>
      <c r="F336" s="248" t="s">
        <v>882</v>
      </c>
      <c r="G336" s="207"/>
      <c r="H336" s="207"/>
      <c r="I336" s="210"/>
      <c r="J336" s="249">
        <f>BK336</f>
        <v>0</v>
      </c>
      <c r="K336" s="207"/>
      <c r="L336" s="212"/>
      <c r="M336" s="213"/>
      <c r="N336" s="214"/>
      <c r="O336" s="214"/>
      <c r="P336" s="215">
        <f>SUM(P337:P340)</f>
        <v>0</v>
      </c>
      <c r="Q336" s="214"/>
      <c r="R336" s="215">
        <f>SUM(R337:R340)</f>
        <v>0</v>
      </c>
      <c r="S336" s="214"/>
      <c r="T336" s="216">
        <f>SUM(T337:T340)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7" t="s">
        <v>82</v>
      </c>
      <c r="AT336" s="218" t="s">
        <v>73</v>
      </c>
      <c r="AU336" s="218" t="s">
        <v>82</v>
      </c>
      <c r="AY336" s="217" t="s">
        <v>139</v>
      </c>
      <c r="BK336" s="219">
        <f>SUM(BK337:BK340)</f>
        <v>0</v>
      </c>
    </row>
    <row r="337" s="2" customFormat="1" ht="21.75" customHeight="1">
      <c r="A337" s="39"/>
      <c r="B337" s="40"/>
      <c r="C337" s="220" t="s">
        <v>864</v>
      </c>
      <c r="D337" s="220" t="s">
        <v>140</v>
      </c>
      <c r="E337" s="221" t="s">
        <v>884</v>
      </c>
      <c r="F337" s="222" t="s">
        <v>885</v>
      </c>
      <c r="G337" s="223" t="s">
        <v>886</v>
      </c>
      <c r="H337" s="224">
        <v>2</v>
      </c>
      <c r="I337" s="225"/>
      <c r="J337" s="226">
        <f>ROUND(I337*H337,2)</f>
        <v>0</v>
      </c>
      <c r="K337" s="222" t="s">
        <v>19</v>
      </c>
      <c r="L337" s="45"/>
      <c r="M337" s="227" t="s">
        <v>19</v>
      </c>
      <c r="N337" s="228" t="s">
        <v>45</v>
      </c>
      <c r="O337" s="85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1" t="s">
        <v>167</v>
      </c>
      <c r="AT337" s="231" t="s">
        <v>140</v>
      </c>
      <c r="AU337" s="231" t="s">
        <v>85</v>
      </c>
      <c r="AY337" s="18" t="s">
        <v>139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8" t="s">
        <v>82</v>
      </c>
      <c r="BK337" s="232">
        <f>ROUND(I337*H337,2)</f>
        <v>0</v>
      </c>
      <c r="BL337" s="18" t="s">
        <v>167</v>
      </c>
      <c r="BM337" s="231" t="s">
        <v>887</v>
      </c>
    </row>
    <row r="338" s="2" customFormat="1">
      <c r="A338" s="39"/>
      <c r="B338" s="40"/>
      <c r="C338" s="41"/>
      <c r="D338" s="233" t="s">
        <v>146</v>
      </c>
      <c r="E338" s="41"/>
      <c r="F338" s="234" t="s">
        <v>885</v>
      </c>
      <c r="G338" s="41"/>
      <c r="H338" s="41"/>
      <c r="I338" s="137"/>
      <c r="J338" s="41"/>
      <c r="K338" s="41"/>
      <c r="L338" s="45"/>
      <c r="M338" s="235"/>
      <c r="N338" s="236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146</v>
      </c>
      <c r="AU338" s="18" t="s">
        <v>85</v>
      </c>
    </row>
    <row r="339" s="13" customFormat="1">
      <c r="A339" s="13"/>
      <c r="B339" s="237"/>
      <c r="C339" s="238"/>
      <c r="D339" s="233" t="s">
        <v>147</v>
      </c>
      <c r="E339" s="239" t="s">
        <v>19</v>
      </c>
      <c r="F339" s="240" t="s">
        <v>888</v>
      </c>
      <c r="G339" s="238"/>
      <c r="H339" s="241">
        <v>2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7" t="s">
        <v>147</v>
      </c>
      <c r="AU339" s="247" t="s">
        <v>85</v>
      </c>
      <c r="AV339" s="13" t="s">
        <v>85</v>
      </c>
      <c r="AW339" s="13" t="s">
        <v>34</v>
      </c>
      <c r="AX339" s="13" t="s">
        <v>74</v>
      </c>
      <c r="AY339" s="247" t="s">
        <v>139</v>
      </c>
    </row>
    <row r="340" s="14" customFormat="1">
      <c r="A340" s="14"/>
      <c r="B340" s="261"/>
      <c r="C340" s="262"/>
      <c r="D340" s="233" t="s">
        <v>147</v>
      </c>
      <c r="E340" s="263" t="s">
        <v>19</v>
      </c>
      <c r="F340" s="264" t="s">
        <v>439</v>
      </c>
      <c r="G340" s="262"/>
      <c r="H340" s="265">
        <v>2</v>
      </c>
      <c r="I340" s="266"/>
      <c r="J340" s="262"/>
      <c r="K340" s="262"/>
      <c r="L340" s="267"/>
      <c r="M340" s="268"/>
      <c r="N340" s="269"/>
      <c r="O340" s="269"/>
      <c r="P340" s="269"/>
      <c r="Q340" s="269"/>
      <c r="R340" s="269"/>
      <c r="S340" s="269"/>
      <c r="T340" s="27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1" t="s">
        <v>147</v>
      </c>
      <c r="AU340" s="271" t="s">
        <v>85</v>
      </c>
      <c r="AV340" s="14" t="s">
        <v>167</v>
      </c>
      <c r="AW340" s="14" t="s">
        <v>34</v>
      </c>
      <c r="AX340" s="14" t="s">
        <v>82</v>
      </c>
      <c r="AY340" s="271" t="s">
        <v>139</v>
      </c>
    </row>
    <row r="341" s="12" customFormat="1" ht="25.92" customHeight="1">
      <c r="A341" s="12"/>
      <c r="B341" s="206"/>
      <c r="C341" s="207"/>
      <c r="D341" s="208" t="s">
        <v>73</v>
      </c>
      <c r="E341" s="209" t="s">
        <v>895</v>
      </c>
      <c r="F341" s="209" t="s">
        <v>896</v>
      </c>
      <c r="G341" s="207"/>
      <c r="H341" s="207"/>
      <c r="I341" s="210"/>
      <c r="J341" s="211">
        <f>BK341</f>
        <v>0</v>
      </c>
      <c r="K341" s="207"/>
      <c r="L341" s="212"/>
      <c r="M341" s="213"/>
      <c r="N341" s="214"/>
      <c r="O341" s="214"/>
      <c r="P341" s="215">
        <f>SUM(P342:P356)</f>
        <v>0</v>
      </c>
      <c r="Q341" s="214"/>
      <c r="R341" s="215">
        <f>SUM(R342:R356)</f>
        <v>0</v>
      </c>
      <c r="S341" s="214"/>
      <c r="T341" s="216">
        <f>SUM(T342:T356)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7" t="s">
        <v>167</v>
      </c>
      <c r="AT341" s="218" t="s">
        <v>73</v>
      </c>
      <c r="AU341" s="218" t="s">
        <v>74</v>
      </c>
      <c r="AY341" s="217" t="s">
        <v>139</v>
      </c>
      <c r="BK341" s="219">
        <f>SUM(BK342:BK356)</f>
        <v>0</v>
      </c>
    </row>
    <row r="342" s="2" customFormat="1" ht="16.5" customHeight="1">
      <c r="A342" s="39"/>
      <c r="B342" s="40"/>
      <c r="C342" s="220" t="s">
        <v>869</v>
      </c>
      <c r="D342" s="220" t="s">
        <v>140</v>
      </c>
      <c r="E342" s="221" t="s">
        <v>898</v>
      </c>
      <c r="F342" s="222" t="s">
        <v>899</v>
      </c>
      <c r="G342" s="223" t="s">
        <v>593</v>
      </c>
      <c r="H342" s="224">
        <v>8</v>
      </c>
      <c r="I342" s="225"/>
      <c r="J342" s="226">
        <f>ROUND(I342*H342,2)</f>
        <v>0</v>
      </c>
      <c r="K342" s="222" t="s">
        <v>156</v>
      </c>
      <c r="L342" s="45"/>
      <c r="M342" s="227" t="s">
        <v>19</v>
      </c>
      <c r="N342" s="228" t="s">
        <v>45</v>
      </c>
      <c r="O342" s="85"/>
      <c r="P342" s="229">
        <f>O342*H342</f>
        <v>0</v>
      </c>
      <c r="Q342" s="229">
        <v>0</v>
      </c>
      <c r="R342" s="229">
        <f>Q342*H342</f>
        <v>0</v>
      </c>
      <c r="S342" s="229">
        <v>0</v>
      </c>
      <c r="T342" s="230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1" t="s">
        <v>844</v>
      </c>
      <c r="AT342" s="231" t="s">
        <v>140</v>
      </c>
      <c r="AU342" s="231" t="s">
        <v>82</v>
      </c>
      <c r="AY342" s="18" t="s">
        <v>139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8" t="s">
        <v>82</v>
      </c>
      <c r="BK342" s="232">
        <f>ROUND(I342*H342,2)</f>
        <v>0</v>
      </c>
      <c r="BL342" s="18" t="s">
        <v>844</v>
      </c>
      <c r="BM342" s="231" t="s">
        <v>900</v>
      </c>
    </row>
    <row r="343" s="2" customFormat="1">
      <c r="A343" s="39"/>
      <c r="B343" s="40"/>
      <c r="C343" s="41"/>
      <c r="D343" s="233" t="s">
        <v>146</v>
      </c>
      <c r="E343" s="41"/>
      <c r="F343" s="234" t="s">
        <v>901</v>
      </c>
      <c r="G343" s="41"/>
      <c r="H343" s="41"/>
      <c r="I343" s="137"/>
      <c r="J343" s="41"/>
      <c r="K343" s="41"/>
      <c r="L343" s="45"/>
      <c r="M343" s="235"/>
      <c r="N343" s="236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146</v>
      </c>
      <c r="AU343" s="18" t="s">
        <v>82</v>
      </c>
    </row>
    <row r="344" s="13" customFormat="1">
      <c r="A344" s="13"/>
      <c r="B344" s="237"/>
      <c r="C344" s="238"/>
      <c r="D344" s="233" t="s">
        <v>147</v>
      </c>
      <c r="E344" s="239" t="s">
        <v>19</v>
      </c>
      <c r="F344" s="240" t="s">
        <v>1315</v>
      </c>
      <c r="G344" s="238"/>
      <c r="H344" s="241">
        <v>8</v>
      </c>
      <c r="I344" s="242"/>
      <c r="J344" s="238"/>
      <c r="K344" s="238"/>
      <c r="L344" s="243"/>
      <c r="M344" s="244"/>
      <c r="N344" s="245"/>
      <c r="O344" s="245"/>
      <c r="P344" s="245"/>
      <c r="Q344" s="245"/>
      <c r="R344" s="245"/>
      <c r="S344" s="245"/>
      <c r="T344" s="24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7" t="s">
        <v>147</v>
      </c>
      <c r="AU344" s="247" t="s">
        <v>82</v>
      </c>
      <c r="AV344" s="13" t="s">
        <v>85</v>
      </c>
      <c r="AW344" s="13" t="s">
        <v>34</v>
      </c>
      <c r="AX344" s="13" t="s">
        <v>82</v>
      </c>
      <c r="AY344" s="247" t="s">
        <v>139</v>
      </c>
    </row>
    <row r="345" s="2" customFormat="1" ht="21.75" customHeight="1">
      <c r="A345" s="39"/>
      <c r="B345" s="40"/>
      <c r="C345" s="220" t="s">
        <v>874</v>
      </c>
      <c r="D345" s="220" t="s">
        <v>140</v>
      </c>
      <c r="E345" s="221" t="s">
        <v>918</v>
      </c>
      <c r="F345" s="222" t="s">
        <v>919</v>
      </c>
      <c r="G345" s="223" t="s">
        <v>593</v>
      </c>
      <c r="H345" s="224">
        <v>32</v>
      </c>
      <c r="I345" s="225"/>
      <c r="J345" s="226">
        <f>ROUND(I345*H345,2)</f>
        <v>0</v>
      </c>
      <c r="K345" s="222" t="s">
        <v>156</v>
      </c>
      <c r="L345" s="45"/>
      <c r="M345" s="227" t="s">
        <v>19</v>
      </c>
      <c r="N345" s="228" t="s">
        <v>45</v>
      </c>
      <c r="O345" s="85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1" t="s">
        <v>844</v>
      </c>
      <c r="AT345" s="231" t="s">
        <v>140</v>
      </c>
      <c r="AU345" s="231" t="s">
        <v>82</v>
      </c>
      <c r="AY345" s="18" t="s">
        <v>139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8" t="s">
        <v>82</v>
      </c>
      <c r="BK345" s="232">
        <f>ROUND(I345*H345,2)</f>
        <v>0</v>
      </c>
      <c r="BL345" s="18" t="s">
        <v>844</v>
      </c>
      <c r="BM345" s="231" t="s">
        <v>920</v>
      </c>
    </row>
    <row r="346" s="2" customFormat="1">
      <c r="A346" s="39"/>
      <c r="B346" s="40"/>
      <c r="C346" s="41"/>
      <c r="D346" s="233" t="s">
        <v>146</v>
      </c>
      <c r="E346" s="41"/>
      <c r="F346" s="234" t="s">
        <v>921</v>
      </c>
      <c r="G346" s="41"/>
      <c r="H346" s="41"/>
      <c r="I346" s="137"/>
      <c r="J346" s="41"/>
      <c r="K346" s="41"/>
      <c r="L346" s="45"/>
      <c r="M346" s="235"/>
      <c r="N346" s="236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146</v>
      </c>
      <c r="AU346" s="18" t="s">
        <v>82</v>
      </c>
    </row>
    <row r="347" s="13" customFormat="1">
      <c r="A347" s="13"/>
      <c r="B347" s="237"/>
      <c r="C347" s="238"/>
      <c r="D347" s="233" t="s">
        <v>147</v>
      </c>
      <c r="E347" s="239" t="s">
        <v>19</v>
      </c>
      <c r="F347" s="240" t="s">
        <v>922</v>
      </c>
      <c r="G347" s="238"/>
      <c r="H347" s="241">
        <v>32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7" t="s">
        <v>147</v>
      </c>
      <c r="AU347" s="247" t="s">
        <v>82</v>
      </c>
      <c r="AV347" s="13" t="s">
        <v>85</v>
      </c>
      <c r="AW347" s="13" t="s">
        <v>34</v>
      </c>
      <c r="AX347" s="13" t="s">
        <v>82</v>
      </c>
      <c r="AY347" s="247" t="s">
        <v>139</v>
      </c>
    </row>
    <row r="348" s="2" customFormat="1" ht="21.75" customHeight="1">
      <c r="A348" s="39"/>
      <c r="B348" s="40"/>
      <c r="C348" s="220" t="s">
        <v>883</v>
      </c>
      <c r="D348" s="220" t="s">
        <v>140</v>
      </c>
      <c r="E348" s="221" t="s">
        <v>924</v>
      </c>
      <c r="F348" s="222" t="s">
        <v>925</v>
      </c>
      <c r="G348" s="223" t="s">
        <v>593</v>
      </c>
      <c r="H348" s="224">
        <v>104</v>
      </c>
      <c r="I348" s="225"/>
      <c r="J348" s="226">
        <f>ROUND(I348*H348,2)</f>
        <v>0</v>
      </c>
      <c r="K348" s="222" t="s">
        <v>156</v>
      </c>
      <c r="L348" s="45"/>
      <c r="M348" s="227" t="s">
        <v>19</v>
      </c>
      <c r="N348" s="228" t="s">
        <v>45</v>
      </c>
      <c r="O348" s="85"/>
      <c r="P348" s="229">
        <f>O348*H348</f>
        <v>0</v>
      </c>
      <c r="Q348" s="229">
        <v>0</v>
      </c>
      <c r="R348" s="229">
        <f>Q348*H348</f>
        <v>0</v>
      </c>
      <c r="S348" s="229">
        <v>0</v>
      </c>
      <c r="T348" s="230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1" t="s">
        <v>844</v>
      </c>
      <c r="AT348" s="231" t="s">
        <v>140</v>
      </c>
      <c r="AU348" s="231" t="s">
        <v>82</v>
      </c>
      <c r="AY348" s="18" t="s">
        <v>139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8" t="s">
        <v>82</v>
      </c>
      <c r="BK348" s="232">
        <f>ROUND(I348*H348,2)</f>
        <v>0</v>
      </c>
      <c r="BL348" s="18" t="s">
        <v>844</v>
      </c>
      <c r="BM348" s="231" t="s">
        <v>926</v>
      </c>
    </row>
    <row r="349" s="2" customFormat="1">
      <c r="A349" s="39"/>
      <c r="B349" s="40"/>
      <c r="C349" s="41"/>
      <c r="D349" s="233" t="s">
        <v>146</v>
      </c>
      <c r="E349" s="41"/>
      <c r="F349" s="234" t="s">
        <v>927</v>
      </c>
      <c r="G349" s="41"/>
      <c r="H349" s="41"/>
      <c r="I349" s="137"/>
      <c r="J349" s="41"/>
      <c r="K349" s="41"/>
      <c r="L349" s="45"/>
      <c r="M349" s="235"/>
      <c r="N349" s="236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146</v>
      </c>
      <c r="AU349" s="18" t="s">
        <v>82</v>
      </c>
    </row>
    <row r="350" s="2" customFormat="1">
      <c r="A350" s="39"/>
      <c r="B350" s="40"/>
      <c r="C350" s="41"/>
      <c r="D350" s="233" t="s">
        <v>196</v>
      </c>
      <c r="E350" s="41"/>
      <c r="F350" s="260" t="s">
        <v>928</v>
      </c>
      <c r="G350" s="41"/>
      <c r="H350" s="41"/>
      <c r="I350" s="137"/>
      <c r="J350" s="41"/>
      <c r="K350" s="41"/>
      <c r="L350" s="45"/>
      <c r="M350" s="235"/>
      <c r="N350" s="236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196</v>
      </c>
      <c r="AU350" s="18" t="s">
        <v>82</v>
      </c>
    </row>
    <row r="351" s="13" customFormat="1">
      <c r="A351" s="13"/>
      <c r="B351" s="237"/>
      <c r="C351" s="238"/>
      <c r="D351" s="233" t="s">
        <v>147</v>
      </c>
      <c r="E351" s="239" t="s">
        <v>19</v>
      </c>
      <c r="F351" s="240" t="s">
        <v>929</v>
      </c>
      <c r="G351" s="238"/>
      <c r="H351" s="241">
        <v>80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7" t="s">
        <v>147</v>
      </c>
      <c r="AU351" s="247" t="s">
        <v>82</v>
      </c>
      <c r="AV351" s="13" t="s">
        <v>85</v>
      </c>
      <c r="AW351" s="13" t="s">
        <v>34</v>
      </c>
      <c r="AX351" s="13" t="s">
        <v>74</v>
      </c>
      <c r="AY351" s="247" t="s">
        <v>139</v>
      </c>
    </row>
    <row r="352" s="13" customFormat="1">
      <c r="A352" s="13"/>
      <c r="B352" s="237"/>
      <c r="C352" s="238"/>
      <c r="D352" s="233" t="s">
        <v>147</v>
      </c>
      <c r="E352" s="239" t="s">
        <v>19</v>
      </c>
      <c r="F352" s="240" t="s">
        <v>930</v>
      </c>
      <c r="G352" s="238"/>
      <c r="H352" s="241">
        <v>24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7" t="s">
        <v>147</v>
      </c>
      <c r="AU352" s="247" t="s">
        <v>82</v>
      </c>
      <c r="AV352" s="13" t="s">
        <v>85</v>
      </c>
      <c r="AW352" s="13" t="s">
        <v>34</v>
      </c>
      <c r="AX352" s="13" t="s">
        <v>74</v>
      </c>
      <c r="AY352" s="247" t="s">
        <v>139</v>
      </c>
    </row>
    <row r="353" s="14" customFormat="1">
      <c r="A353" s="14"/>
      <c r="B353" s="261"/>
      <c r="C353" s="262"/>
      <c r="D353" s="233" t="s">
        <v>147</v>
      </c>
      <c r="E353" s="263" t="s">
        <v>19</v>
      </c>
      <c r="F353" s="264" t="s">
        <v>439</v>
      </c>
      <c r="G353" s="262"/>
      <c r="H353" s="265">
        <v>104</v>
      </c>
      <c r="I353" s="266"/>
      <c r="J353" s="262"/>
      <c r="K353" s="262"/>
      <c r="L353" s="267"/>
      <c r="M353" s="268"/>
      <c r="N353" s="269"/>
      <c r="O353" s="269"/>
      <c r="P353" s="269"/>
      <c r="Q353" s="269"/>
      <c r="R353" s="269"/>
      <c r="S353" s="269"/>
      <c r="T353" s="27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1" t="s">
        <v>147</v>
      </c>
      <c r="AU353" s="271" t="s">
        <v>82</v>
      </c>
      <c r="AV353" s="14" t="s">
        <v>167</v>
      </c>
      <c r="AW353" s="14" t="s">
        <v>34</v>
      </c>
      <c r="AX353" s="14" t="s">
        <v>82</v>
      </c>
      <c r="AY353" s="271" t="s">
        <v>139</v>
      </c>
    </row>
    <row r="354" s="2" customFormat="1" ht="16.5" customHeight="1">
      <c r="A354" s="39"/>
      <c r="B354" s="40"/>
      <c r="C354" s="220" t="s">
        <v>889</v>
      </c>
      <c r="D354" s="220" t="s">
        <v>140</v>
      </c>
      <c r="E354" s="221" t="s">
        <v>932</v>
      </c>
      <c r="F354" s="222" t="s">
        <v>933</v>
      </c>
      <c r="G354" s="223" t="s">
        <v>593</v>
      </c>
      <c r="H354" s="224">
        <v>8</v>
      </c>
      <c r="I354" s="225"/>
      <c r="J354" s="226">
        <f>ROUND(I354*H354,2)</f>
        <v>0</v>
      </c>
      <c r="K354" s="222" t="s">
        <v>156</v>
      </c>
      <c r="L354" s="45"/>
      <c r="M354" s="227" t="s">
        <v>19</v>
      </c>
      <c r="N354" s="228" t="s">
        <v>45</v>
      </c>
      <c r="O354" s="85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1" t="s">
        <v>844</v>
      </c>
      <c r="AT354" s="231" t="s">
        <v>140</v>
      </c>
      <c r="AU354" s="231" t="s">
        <v>82</v>
      </c>
      <c r="AY354" s="18" t="s">
        <v>139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8" t="s">
        <v>82</v>
      </c>
      <c r="BK354" s="232">
        <f>ROUND(I354*H354,2)</f>
        <v>0</v>
      </c>
      <c r="BL354" s="18" t="s">
        <v>844</v>
      </c>
      <c r="BM354" s="231" t="s">
        <v>934</v>
      </c>
    </row>
    <row r="355" s="2" customFormat="1">
      <c r="A355" s="39"/>
      <c r="B355" s="40"/>
      <c r="C355" s="41"/>
      <c r="D355" s="233" t="s">
        <v>146</v>
      </c>
      <c r="E355" s="41"/>
      <c r="F355" s="234" t="s">
        <v>935</v>
      </c>
      <c r="G355" s="41"/>
      <c r="H355" s="41"/>
      <c r="I355" s="137"/>
      <c r="J355" s="41"/>
      <c r="K355" s="41"/>
      <c r="L355" s="45"/>
      <c r="M355" s="235"/>
      <c r="N355" s="236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146</v>
      </c>
      <c r="AU355" s="18" t="s">
        <v>82</v>
      </c>
    </row>
    <row r="356" s="13" customFormat="1">
      <c r="A356" s="13"/>
      <c r="B356" s="237"/>
      <c r="C356" s="238"/>
      <c r="D356" s="233" t="s">
        <v>147</v>
      </c>
      <c r="E356" s="239" t="s">
        <v>19</v>
      </c>
      <c r="F356" s="240" t="s">
        <v>916</v>
      </c>
      <c r="G356" s="238"/>
      <c r="H356" s="241">
        <v>8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7" t="s">
        <v>147</v>
      </c>
      <c r="AU356" s="247" t="s">
        <v>82</v>
      </c>
      <c r="AV356" s="13" t="s">
        <v>85</v>
      </c>
      <c r="AW356" s="13" t="s">
        <v>34</v>
      </c>
      <c r="AX356" s="13" t="s">
        <v>82</v>
      </c>
      <c r="AY356" s="247" t="s">
        <v>139</v>
      </c>
    </row>
    <row r="357" s="12" customFormat="1" ht="25.92" customHeight="1">
      <c r="A357" s="12"/>
      <c r="B357" s="206"/>
      <c r="C357" s="207"/>
      <c r="D357" s="208" t="s">
        <v>73</v>
      </c>
      <c r="E357" s="209" t="s">
        <v>936</v>
      </c>
      <c r="F357" s="209" t="s">
        <v>937</v>
      </c>
      <c r="G357" s="207"/>
      <c r="H357" s="207"/>
      <c r="I357" s="210"/>
      <c r="J357" s="211">
        <f>BK357</f>
        <v>0</v>
      </c>
      <c r="K357" s="207"/>
      <c r="L357" s="212"/>
      <c r="M357" s="213"/>
      <c r="N357" s="214"/>
      <c r="O357" s="214"/>
      <c r="P357" s="215">
        <f>P358+P371</f>
        <v>0</v>
      </c>
      <c r="Q357" s="214"/>
      <c r="R357" s="215">
        <f>R358+R371</f>
        <v>0</v>
      </c>
      <c r="S357" s="214"/>
      <c r="T357" s="216">
        <f>T358+T371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7" t="s">
        <v>171</v>
      </c>
      <c r="AT357" s="218" t="s">
        <v>73</v>
      </c>
      <c r="AU357" s="218" t="s">
        <v>74</v>
      </c>
      <c r="AY357" s="217" t="s">
        <v>139</v>
      </c>
      <c r="BK357" s="219">
        <f>BK358+BK371</f>
        <v>0</v>
      </c>
    </row>
    <row r="358" s="12" customFormat="1" ht="22.8" customHeight="1">
      <c r="A358" s="12"/>
      <c r="B358" s="206"/>
      <c r="C358" s="207"/>
      <c r="D358" s="208" t="s">
        <v>73</v>
      </c>
      <c r="E358" s="248" t="s">
        <v>938</v>
      </c>
      <c r="F358" s="248" t="s">
        <v>939</v>
      </c>
      <c r="G358" s="207"/>
      <c r="H358" s="207"/>
      <c r="I358" s="210"/>
      <c r="J358" s="249">
        <f>BK358</f>
        <v>0</v>
      </c>
      <c r="K358" s="207"/>
      <c r="L358" s="212"/>
      <c r="M358" s="213"/>
      <c r="N358" s="214"/>
      <c r="O358" s="214"/>
      <c r="P358" s="215">
        <f>SUM(P359:P370)</f>
        <v>0</v>
      </c>
      <c r="Q358" s="214"/>
      <c r="R358" s="215">
        <f>SUM(R359:R370)</f>
        <v>0</v>
      </c>
      <c r="S358" s="214"/>
      <c r="T358" s="216">
        <f>SUM(T359:T370)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17" t="s">
        <v>171</v>
      </c>
      <c r="AT358" s="218" t="s">
        <v>73</v>
      </c>
      <c r="AU358" s="218" t="s">
        <v>82</v>
      </c>
      <c r="AY358" s="217" t="s">
        <v>139</v>
      </c>
      <c r="BK358" s="219">
        <f>SUM(BK359:BK370)</f>
        <v>0</v>
      </c>
    </row>
    <row r="359" s="2" customFormat="1" ht="16.5" customHeight="1">
      <c r="A359" s="39"/>
      <c r="B359" s="40"/>
      <c r="C359" s="220" t="s">
        <v>897</v>
      </c>
      <c r="D359" s="220" t="s">
        <v>140</v>
      </c>
      <c r="E359" s="221" t="s">
        <v>941</v>
      </c>
      <c r="F359" s="222" t="s">
        <v>942</v>
      </c>
      <c r="G359" s="223" t="s">
        <v>943</v>
      </c>
      <c r="H359" s="224">
        <v>1</v>
      </c>
      <c r="I359" s="225"/>
      <c r="J359" s="226">
        <f>ROUND(I359*H359,2)</f>
        <v>0</v>
      </c>
      <c r="K359" s="222" t="s">
        <v>156</v>
      </c>
      <c r="L359" s="45"/>
      <c r="M359" s="227" t="s">
        <v>19</v>
      </c>
      <c r="N359" s="228" t="s">
        <v>45</v>
      </c>
      <c r="O359" s="85"/>
      <c r="P359" s="229">
        <f>O359*H359</f>
        <v>0</v>
      </c>
      <c r="Q359" s="229">
        <v>0</v>
      </c>
      <c r="R359" s="229">
        <f>Q359*H359</f>
        <v>0</v>
      </c>
      <c r="S359" s="229">
        <v>0</v>
      </c>
      <c r="T359" s="230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1" t="s">
        <v>944</v>
      </c>
      <c r="AT359" s="231" t="s">
        <v>140</v>
      </c>
      <c r="AU359" s="231" t="s">
        <v>85</v>
      </c>
      <c r="AY359" s="18" t="s">
        <v>139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18" t="s">
        <v>82</v>
      </c>
      <c r="BK359" s="232">
        <f>ROUND(I359*H359,2)</f>
        <v>0</v>
      </c>
      <c r="BL359" s="18" t="s">
        <v>944</v>
      </c>
      <c r="BM359" s="231" t="s">
        <v>945</v>
      </c>
    </row>
    <row r="360" s="2" customFormat="1">
      <c r="A360" s="39"/>
      <c r="B360" s="40"/>
      <c r="C360" s="41"/>
      <c r="D360" s="233" t="s">
        <v>146</v>
      </c>
      <c r="E360" s="41"/>
      <c r="F360" s="234" t="s">
        <v>946</v>
      </c>
      <c r="G360" s="41"/>
      <c r="H360" s="41"/>
      <c r="I360" s="137"/>
      <c r="J360" s="41"/>
      <c r="K360" s="41"/>
      <c r="L360" s="45"/>
      <c r="M360" s="235"/>
      <c r="N360" s="236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146</v>
      </c>
      <c r="AU360" s="18" t="s">
        <v>85</v>
      </c>
    </row>
    <row r="361" s="2" customFormat="1" ht="16.5" customHeight="1">
      <c r="A361" s="39"/>
      <c r="B361" s="40"/>
      <c r="C361" s="220" t="s">
        <v>904</v>
      </c>
      <c r="D361" s="220" t="s">
        <v>140</v>
      </c>
      <c r="E361" s="221" t="s">
        <v>948</v>
      </c>
      <c r="F361" s="222" t="s">
        <v>949</v>
      </c>
      <c r="G361" s="223" t="s">
        <v>943</v>
      </c>
      <c r="H361" s="224">
        <v>1</v>
      </c>
      <c r="I361" s="225"/>
      <c r="J361" s="226">
        <f>ROUND(I361*H361,2)</f>
        <v>0</v>
      </c>
      <c r="K361" s="222" t="s">
        <v>156</v>
      </c>
      <c r="L361" s="45"/>
      <c r="M361" s="227" t="s">
        <v>19</v>
      </c>
      <c r="N361" s="228" t="s">
        <v>45</v>
      </c>
      <c r="O361" s="85"/>
      <c r="P361" s="229">
        <f>O361*H361</f>
        <v>0</v>
      </c>
      <c r="Q361" s="229">
        <v>0</v>
      </c>
      <c r="R361" s="229">
        <f>Q361*H361</f>
        <v>0</v>
      </c>
      <c r="S361" s="229">
        <v>0</v>
      </c>
      <c r="T361" s="230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1" t="s">
        <v>944</v>
      </c>
      <c r="AT361" s="231" t="s">
        <v>140</v>
      </c>
      <c r="AU361" s="231" t="s">
        <v>85</v>
      </c>
      <c r="AY361" s="18" t="s">
        <v>139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8" t="s">
        <v>82</v>
      </c>
      <c r="BK361" s="232">
        <f>ROUND(I361*H361,2)</f>
        <v>0</v>
      </c>
      <c r="BL361" s="18" t="s">
        <v>944</v>
      </c>
      <c r="BM361" s="231" t="s">
        <v>950</v>
      </c>
    </row>
    <row r="362" s="2" customFormat="1">
      <c r="A362" s="39"/>
      <c r="B362" s="40"/>
      <c r="C362" s="41"/>
      <c r="D362" s="233" t="s">
        <v>146</v>
      </c>
      <c r="E362" s="41"/>
      <c r="F362" s="234" t="s">
        <v>949</v>
      </c>
      <c r="G362" s="41"/>
      <c r="H362" s="41"/>
      <c r="I362" s="137"/>
      <c r="J362" s="41"/>
      <c r="K362" s="41"/>
      <c r="L362" s="45"/>
      <c r="M362" s="235"/>
      <c r="N362" s="236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146</v>
      </c>
      <c r="AU362" s="18" t="s">
        <v>85</v>
      </c>
    </row>
    <row r="363" s="2" customFormat="1" ht="16.5" customHeight="1">
      <c r="A363" s="39"/>
      <c r="B363" s="40"/>
      <c r="C363" s="220" t="s">
        <v>911</v>
      </c>
      <c r="D363" s="220" t="s">
        <v>140</v>
      </c>
      <c r="E363" s="221" t="s">
        <v>952</v>
      </c>
      <c r="F363" s="222" t="s">
        <v>953</v>
      </c>
      <c r="G363" s="223" t="s">
        <v>943</v>
      </c>
      <c r="H363" s="224">
        <v>1</v>
      </c>
      <c r="I363" s="225"/>
      <c r="J363" s="226">
        <f>ROUND(I363*H363,2)</f>
        <v>0</v>
      </c>
      <c r="K363" s="222" t="s">
        <v>156</v>
      </c>
      <c r="L363" s="45"/>
      <c r="M363" s="227" t="s">
        <v>19</v>
      </c>
      <c r="N363" s="228" t="s">
        <v>45</v>
      </c>
      <c r="O363" s="85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1" t="s">
        <v>944</v>
      </c>
      <c r="AT363" s="231" t="s">
        <v>140</v>
      </c>
      <c r="AU363" s="231" t="s">
        <v>85</v>
      </c>
      <c r="AY363" s="18" t="s">
        <v>139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8" t="s">
        <v>82</v>
      </c>
      <c r="BK363" s="232">
        <f>ROUND(I363*H363,2)</f>
        <v>0</v>
      </c>
      <c r="BL363" s="18" t="s">
        <v>944</v>
      </c>
      <c r="BM363" s="231" t="s">
        <v>954</v>
      </c>
    </row>
    <row r="364" s="2" customFormat="1">
      <c r="A364" s="39"/>
      <c r="B364" s="40"/>
      <c r="C364" s="41"/>
      <c r="D364" s="233" t="s">
        <v>146</v>
      </c>
      <c r="E364" s="41"/>
      <c r="F364" s="234" t="s">
        <v>953</v>
      </c>
      <c r="G364" s="41"/>
      <c r="H364" s="41"/>
      <c r="I364" s="137"/>
      <c r="J364" s="41"/>
      <c r="K364" s="41"/>
      <c r="L364" s="45"/>
      <c r="M364" s="235"/>
      <c r="N364" s="236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146</v>
      </c>
      <c r="AU364" s="18" t="s">
        <v>85</v>
      </c>
    </row>
    <row r="365" s="2" customFormat="1" ht="21.75" customHeight="1">
      <c r="A365" s="39"/>
      <c r="B365" s="40"/>
      <c r="C365" s="220" t="s">
        <v>917</v>
      </c>
      <c r="D365" s="220" t="s">
        <v>140</v>
      </c>
      <c r="E365" s="221" t="s">
        <v>956</v>
      </c>
      <c r="F365" s="222" t="s">
        <v>957</v>
      </c>
      <c r="G365" s="223" t="s">
        <v>943</v>
      </c>
      <c r="H365" s="224">
        <v>1</v>
      </c>
      <c r="I365" s="225"/>
      <c r="J365" s="226">
        <f>ROUND(I365*H365,2)</f>
        <v>0</v>
      </c>
      <c r="K365" s="222" t="s">
        <v>156</v>
      </c>
      <c r="L365" s="45"/>
      <c r="M365" s="227" t="s">
        <v>19</v>
      </c>
      <c r="N365" s="228" t="s">
        <v>45</v>
      </c>
      <c r="O365" s="85"/>
      <c r="P365" s="229">
        <f>O365*H365</f>
        <v>0</v>
      </c>
      <c r="Q365" s="229">
        <v>0</v>
      </c>
      <c r="R365" s="229">
        <f>Q365*H365</f>
        <v>0</v>
      </c>
      <c r="S365" s="229">
        <v>0</v>
      </c>
      <c r="T365" s="230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1" t="s">
        <v>944</v>
      </c>
      <c r="AT365" s="231" t="s">
        <v>140</v>
      </c>
      <c r="AU365" s="231" t="s">
        <v>85</v>
      </c>
      <c r="AY365" s="18" t="s">
        <v>139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8" t="s">
        <v>82</v>
      </c>
      <c r="BK365" s="232">
        <f>ROUND(I365*H365,2)</f>
        <v>0</v>
      </c>
      <c r="BL365" s="18" t="s">
        <v>944</v>
      </c>
      <c r="BM365" s="231" t="s">
        <v>958</v>
      </c>
    </row>
    <row r="366" s="2" customFormat="1">
      <c r="A366" s="39"/>
      <c r="B366" s="40"/>
      <c r="C366" s="41"/>
      <c r="D366" s="233" t="s">
        <v>146</v>
      </c>
      <c r="E366" s="41"/>
      <c r="F366" s="234" t="s">
        <v>957</v>
      </c>
      <c r="G366" s="41"/>
      <c r="H366" s="41"/>
      <c r="I366" s="137"/>
      <c r="J366" s="41"/>
      <c r="K366" s="41"/>
      <c r="L366" s="45"/>
      <c r="M366" s="235"/>
      <c r="N366" s="236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146</v>
      </c>
      <c r="AU366" s="18" t="s">
        <v>85</v>
      </c>
    </row>
    <row r="367" s="2" customFormat="1" ht="16.5" customHeight="1">
      <c r="A367" s="39"/>
      <c r="B367" s="40"/>
      <c r="C367" s="220" t="s">
        <v>923</v>
      </c>
      <c r="D367" s="220" t="s">
        <v>140</v>
      </c>
      <c r="E367" s="221" t="s">
        <v>960</v>
      </c>
      <c r="F367" s="222" t="s">
        <v>961</v>
      </c>
      <c r="G367" s="223" t="s">
        <v>943</v>
      </c>
      <c r="H367" s="224">
        <v>1</v>
      </c>
      <c r="I367" s="225"/>
      <c r="J367" s="226">
        <f>ROUND(I367*H367,2)</f>
        <v>0</v>
      </c>
      <c r="K367" s="222" t="s">
        <v>156</v>
      </c>
      <c r="L367" s="45"/>
      <c r="M367" s="227" t="s">
        <v>19</v>
      </c>
      <c r="N367" s="228" t="s">
        <v>45</v>
      </c>
      <c r="O367" s="85"/>
      <c r="P367" s="229">
        <f>O367*H367</f>
        <v>0</v>
      </c>
      <c r="Q367" s="229">
        <v>0</v>
      </c>
      <c r="R367" s="229">
        <f>Q367*H367</f>
        <v>0</v>
      </c>
      <c r="S367" s="229">
        <v>0</v>
      </c>
      <c r="T367" s="230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1" t="s">
        <v>944</v>
      </c>
      <c r="AT367" s="231" t="s">
        <v>140</v>
      </c>
      <c r="AU367" s="231" t="s">
        <v>85</v>
      </c>
      <c r="AY367" s="18" t="s">
        <v>139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8" t="s">
        <v>82</v>
      </c>
      <c r="BK367" s="232">
        <f>ROUND(I367*H367,2)</f>
        <v>0</v>
      </c>
      <c r="BL367" s="18" t="s">
        <v>944</v>
      </c>
      <c r="BM367" s="231" t="s">
        <v>962</v>
      </c>
    </row>
    <row r="368" s="2" customFormat="1">
      <c r="A368" s="39"/>
      <c r="B368" s="40"/>
      <c r="C368" s="41"/>
      <c r="D368" s="233" t="s">
        <v>146</v>
      </c>
      <c r="E368" s="41"/>
      <c r="F368" s="234" t="s">
        <v>961</v>
      </c>
      <c r="G368" s="41"/>
      <c r="H368" s="41"/>
      <c r="I368" s="137"/>
      <c r="J368" s="41"/>
      <c r="K368" s="41"/>
      <c r="L368" s="45"/>
      <c r="M368" s="235"/>
      <c r="N368" s="236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146</v>
      </c>
      <c r="AU368" s="18" t="s">
        <v>85</v>
      </c>
    </row>
    <row r="369" s="2" customFormat="1" ht="16.5" customHeight="1">
      <c r="A369" s="39"/>
      <c r="B369" s="40"/>
      <c r="C369" s="220" t="s">
        <v>931</v>
      </c>
      <c r="D369" s="220" t="s">
        <v>140</v>
      </c>
      <c r="E369" s="221" t="s">
        <v>964</v>
      </c>
      <c r="F369" s="222" t="s">
        <v>965</v>
      </c>
      <c r="G369" s="223" t="s">
        <v>943</v>
      </c>
      <c r="H369" s="224">
        <v>1</v>
      </c>
      <c r="I369" s="225"/>
      <c r="J369" s="226">
        <f>ROUND(I369*H369,2)</f>
        <v>0</v>
      </c>
      <c r="K369" s="222" t="s">
        <v>156</v>
      </c>
      <c r="L369" s="45"/>
      <c r="M369" s="227" t="s">
        <v>19</v>
      </c>
      <c r="N369" s="228" t="s">
        <v>45</v>
      </c>
      <c r="O369" s="85"/>
      <c r="P369" s="229">
        <f>O369*H369</f>
        <v>0</v>
      </c>
      <c r="Q369" s="229">
        <v>0</v>
      </c>
      <c r="R369" s="229">
        <f>Q369*H369</f>
        <v>0</v>
      </c>
      <c r="S369" s="229">
        <v>0</v>
      </c>
      <c r="T369" s="230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1" t="s">
        <v>944</v>
      </c>
      <c r="AT369" s="231" t="s">
        <v>140</v>
      </c>
      <c r="AU369" s="231" t="s">
        <v>85</v>
      </c>
      <c r="AY369" s="18" t="s">
        <v>139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8" t="s">
        <v>82</v>
      </c>
      <c r="BK369" s="232">
        <f>ROUND(I369*H369,2)</f>
        <v>0</v>
      </c>
      <c r="BL369" s="18" t="s">
        <v>944</v>
      </c>
      <c r="BM369" s="231" t="s">
        <v>1316</v>
      </c>
    </row>
    <row r="370" s="2" customFormat="1">
      <c r="A370" s="39"/>
      <c r="B370" s="40"/>
      <c r="C370" s="41"/>
      <c r="D370" s="233" t="s">
        <v>146</v>
      </c>
      <c r="E370" s="41"/>
      <c r="F370" s="234" t="s">
        <v>965</v>
      </c>
      <c r="G370" s="41"/>
      <c r="H370" s="41"/>
      <c r="I370" s="137"/>
      <c r="J370" s="41"/>
      <c r="K370" s="41"/>
      <c r="L370" s="45"/>
      <c r="M370" s="235"/>
      <c r="N370" s="236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146</v>
      </c>
      <c r="AU370" s="18" t="s">
        <v>85</v>
      </c>
    </row>
    <row r="371" s="12" customFormat="1" ht="22.8" customHeight="1">
      <c r="A371" s="12"/>
      <c r="B371" s="206"/>
      <c r="C371" s="207"/>
      <c r="D371" s="208" t="s">
        <v>73</v>
      </c>
      <c r="E371" s="248" t="s">
        <v>967</v>
      </c>
      <c r="F371" s="248" t="s">
        <v>968</v>
      </c>
      <c r="G371" s="207"/>
      <c r="H371" s="207"/>
      <c r="I371" s="210"/>
      <c r="J371" s="249">
        <f>BK371</f>
        <v>0</v>
      </c>
      <c r="K371" s="207"/>
      <c r="L371" s="212"/>
      <c r="M371" s="213"/>
      <c r="N371" s="214"/>
      <c r="O371" s="214"/>
      <c r="P371" s="215">
        <f>SUM(P372:P373)</f>
        <v>0</v>
      </c>
      <c r="Q371" s="214"/>
      <c r="R371" s="215">
        <f>SUM(R372:R373)</f>
        <v>0</v>
      </c>
      <c r="S371" s="214"/>
      <c r="T371" s="216">
        <f>SUM(T372:T373)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17" t="s">
        <v>171</v>
      </c>
      <c r="AT371" s="218" t="s">
        <v>73</v>
      </c>
      <c r="AU371" s="218" t="s">
        <v>82</v>
      </c>
      <c r="AY371" s="217" t="s">
        <v>139</v>
      </c>
      <c r="BK371" s="219">
        <f>SUM(BK372:BK373)</f>
        <v>0</v>
      </c>
    </row>
    <row r="372" s="2" customFormat="1" ht="16.5" customHeight="1">
      <c r="A372" s="39"/>
      <c r="B372" s="40"/>
      <c r="C372" s="220" t="s">
        <v>940</v>
      </c>
      <c r="D372" s="220" t="s">
        <v>140</v>
      </c>
      <c r="E372" s="221" t="s">
        <v>970</v>
      </c>
      <c r="F372" s="222" t="s">
        <v>971</v>
      </c>
      <c r="G372" s="223" t="s">
        <v>943</v>
      </c>
      <c r="H372" s="224">
        <v>1</v>
      </c>
      <c r="I372" s="225"/>
      <c r="J372" s="226">
        <f>ROUND(I372*H372,2)</f>
        <v>0</v>
      </c>
      <c r="K372" s="222" t="s">
        <v>156</v>
      </c>
      <c r="L372" s="45"/>
      <c r="M372" s="227" t="s">
        <v>19</v>
      </c>
      <c r="N372" s="228" t="s">
        <v>45</v>
      </c>
      <c r="O372" s="85"/>
      <c r="P372" s="229">
        <f>O372*H372</f>
        <v>0</v>
      </c>
      <c r="Q372" s="229">
        <v>0</v>
      </c>
      <c r="R372" s="229">
        <f>Q372*H372</f>
        <v>0</v>
      </c>
      <c r="S372" s="229">
        <v>0</v>
      </c>
      <c r="T372" s="230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1" t="s">
        <v>944</v>
      </c>
      <c r="AT372" s="231" t="s">
        <v>140</v>
      </c>
      <c r="AU372" s="231" t="s">
        <v>85</v>
      </c>
      <c r="AY372" s="18" t="s">
        <v>139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18" t="s">
        <v>82</v>
      </c>
      <c r="BK372" s="232">
        <f>ROUND(I372*H372,2)</f>
        <v>0</v>
      </c>
      <c r="BL372" s="18" t="s">
        <v>944</v>
      </c>
      <c r="BM372" s="231" t="s">
        <v>1158</v>
      </c>
    </row>
    <row r="373" s="2" customFormat="1">
      <c r="A373" s="39"/>
      <c r="B373" s="40"/>
      <c r="C373" s="41"/>
      <c r="D373" s="233" t="s">
        <v>146</v>
      </c>
      <c r="E373" s="41"/>
      <c r="F373" s="234" t="s">
        <v>973</v>
      </c>
      <c r="G373" s="41"/>
      <c r="H373" s="41"/>
      <c r="I373" s="137"/>
      <c r="J373" s="41"/>
      <c r="K373" s="41"/>
      <c r="L373" s="45"/>
      <c r="M373" s="272"/>
      <c r="N373" s="273"/>
      <c r="O373" s="274"/>
      <c r="P373" s="274"/>
      <c r="Q373" s="274"/>
      <c r="R373" s="274"/>
      <c r="S373" s="274"/>
      <c r="T373" s="275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146</v>
      </c>
      <c r="AU373" s="18" t="s">
        <v>85</v>
      </c>
    </row>
    <row r="374" s="2" customFormat="1" ht="6.96" customHeight="1">
      <c r="A374" s="39"/>
      <c r="B374" s="60"/>
      <c r="C374" s="61"/>
      <c r="D374" s="61"/>
      <c r="E374" s="61"/>
      <c r="F374" s="61"/>
      <c r="G374" s="61"/>
      <c r="H374" s="61"/>
      <c r="I374" s="170"/>
      <c r="J374" s="61"/>
      <c r="K374" s="61"/>
      <c r="L374" s="45"/>
      <c r="M374" s="39"/>
      <c r="O374" s="39"/>
      <c r="P374" s="39"/>
      <c r="Q374" s="39"/>
      <c r="R374" s="39"/>
      <c r="S374" s="39"/>
      <c r="T374" s="39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</row>
  </sheetData>
  <sheetProtection sheet="1" autoFilter="0" formatColumns="0" formatRows="0" objects="1" scenarios="1" spinCount="100000" saltValue="dfHsofRyPGtVZZmtAYH4H81nRg8iEe3Lag349LIGcLuMQcBli00tPVsKYkPtVdTPxcpHd3/okrDviFO0QlLrLw==" hashValue="CBLr05UCvudx3U3c6HoyN8fVusjthm/uKBQ8btl+7fYUveJGrc0ZEE1MjiyJWwgfOt/QVV5YTGuL7prk18WzuA==" algorithmName="SHA-512" password="CC35"/>
  <autoFilter ref="C92:K373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6" customFormat="1" ht="45" customHeight="1">
      <c r="B3" s="290"/>
      <c r="C3" s="291" t="s">
        <v>1317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1318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1319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1320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1321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1322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1323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1324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1325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1326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1327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81</v>
      </c>
      <c r="F18" s="297" t="s">
        <v>1328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1329</v>
      </c>
      <c r="F19" s="297" t="s">
        <v>1330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1331</v>
      </c>
      <c r="F20" s="297" t="s">
        <v>1332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1333</v>
      </c>
      <c r="F21" s="297" t="s">
        <v>1334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1335</v>
      </c>
      <c r="F22" s="297" t="s">
        <v>1336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1337</v>
      </c>
      <c r="F23" s="297" t="s">
        <v>1338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1339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1340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1341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1342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1343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1344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1345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1346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1347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125</v>
      </c>
      <c r="F36" s="297"/>
      <c r="G36" s="297" t="s">
        <v>1348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1349</v>
      </c>
      <c r="F37" s="297"/>
      <c r="G37" s="297" t="s">
        <v>1350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55</v>
      </c>
      <c r="F38" s="297"/>
      <c r="G38" s="297" t="s">
        <v>1351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56</v>
      </c>
      <c r="F39" s="297"/>
      <c r="G39" s="297" t="s">
        <v>1352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126</v>
      </c>
      <c r="F40" s="297"/>
      <c r="G40" s="297" t="s">
        <v>1353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127</v>
      </c>
      <c r="F41" s="297"/>
      <c r="G41" s="297" t="s">
        <v>1354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1355</v>
      </c>
      <c r="F42" s="297"/>
      <c r="G42" s="297" t="s">
        <v>1356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1357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1358</v>
      </c>
      <c r="F44" s="297"/>
      <c r="G44" s="297" t="s">
        <v>1359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129</v>
      </c>
      <c r="F45" s="297"/>
      <c r="G45" s="297" t="s">
        <v>1360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1361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1362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1363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1364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1365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1366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1367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1368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1369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1370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1371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1372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1373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1374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1375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1376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1377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1378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1379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1380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1381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1382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1383</v>
      </c>
      <c r="D76" s="315"/>
      <c r="E76" s="315"/>
      <c r="F76" s="315" t="s">
        <v>1384</v>
      </c>
      <c r="G76" s="316"/>
      <c r="H76" s="315" t="s">
        <v>56</v>
      </c>
      <c r="I76" s="315" t="s">
        <v>59</v>
      </c>
      <c r="J76" s="315" t="s">
        <v>1385</v>
      </c>
      <c r="K76" s="314"/>
    </row>
    <row r="77" s="1" customFormat="1" ht="17.25" customHeight="1">
      <c r="B77" s="312"/>
      <c r="C77" s="317" t="s">
        <v>1386</v>
      </c>
      <c r="D77" s="317"/>
      <c r="E77" s="317"/>
      <c r="F77" s="318" t="s">
        <v>1387</v>
      </c>
      <c r="G77" s="319"/>
      <c r="H77" s="317"/>
      <c r="I77" s="317"/>
      <c r="J77" s="317" t="s">
        <v>1388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55</v>
      </c>
      <c r="D79" s="320"/>
      <c r="E79" s="320"/>
      <c r="F79" s="322" t="s">
        <v>1389</v>
      </c>
      <c r="G79" s="321"/>
      <c r="H79" s="300" t="s">
        <v>1390</v>
      </c>
      <c r="I79" s="300" t="s">
        <v>1391</v>
      </c>
      <c r="J79" s="300">
        <v>20</v>
      </c>
      <c r="K79" s="314"/>
    </row>
    <row r="80" s="1" customFormat="1" ht="15" customHeight="1">
      <c r="B80" s="312"/>
      <c r="C80" s="300" t="s">
        <v>1392</v>
      </c>
      <c r="D80" s="300"/>
      <c r="E80" s="300"/>
      <c r="F80" s="322" t="s">
        <v>1389</v>
      </c>
      <c r="G80" s="321"/>
      <c r="H80" s="300" t="s">
        <v>1393</v>
      </c>
      <c r="I80" s="300" t="s">
        <v>1391</v>
      </c>
      <c r="J80" s="300">
        <v>120</v>
      </c>
      <c r="K80" s="314"/>
    </row>
    <row r="81" s="1" customFormat="1" ht="15" customHeight="1">
      <c r="B81" s="323"/>
      <c r="C81" s="300" t="s">
        <v>1394</v>
      </c>
      <c r="D81" s="300"/>
      <c r="E81" s="300"/>
      <c r="F81" s="322" t="s">
        <v>1395</v>
      </c>
      <c r="G81" s="321"/>
      <c r="H81" s="300" t="s">
        <v>1396</v>
      </c>
      <c r="I81" s="300" t="s">
        <v>1391</v>
      </c>
      <c r="J81" s="300">
        <v>50</v>
      </c>
      <c r="K81" s="314"/>
    </row>
    <row r="82" s="1" customFormat="1" ht="15" customHeight="1">
      <c r="B82" s="323"/>
      <c r="C82" s="300" t="s">
        <v>1397</v>
      </c>
      <c r="D82" s="300"/>
      <c r="E82" s="300"/>
      <c r="F82" s="322" t="s">
        <v>1389</v>
      </c>
      <c r="G82" s="321"/>
      <c r="H82" s="300" t="s">
        <v>1398</v>
      </c>
      <c r="I82" s="300" t="s">
        <v>1399</v>
      </c>
      <c r="J82" s="300"/>
      <c r="K82" s="314"/>
    </row>
    <row r="83" s="1" customFormat="1" ht="15" customHeight="1">
      <c r="B83" s="323"/>
      <c r="C83" s="324" t="s">
        <v>1400</v>
      </c>
      <c r="D83" s="324"/>
      <c r="E83" s="324"/>
      <c r="F83" s="325" t="s">
        <v>1395</v>
      </c>
      <c r="G83" s="324"/>
      <c r="H83" s="324" t="s">
        <v>1401</v>
      </c>
      <c r="I83" s="324" t="s">
        <v>1391</v>
      </c>
      <c r="J83" s="324">
        <v>15</v>
      </c>
      <c r="K83" s="314"/>
    </row>
    <row r="84" s="1" customFormat="1" ht="15" customHeight="1">
      <c r="B84" s="323"/>
      <c r="C84" s="324" t="s">
        <v>1402</v>
      </c>
      <c r="D84" s="324"/>
      <c r="E84" s="324"/>
      <c r="F84" s="325" t="s">
        <v>1395</v>
      </c>
      <c r="G84" s="324"/>
      <c r="H84" s="324" t="s">
        <v>1403</v>
      </c>
      <c r="I84" s="324" t="s">
        <v>1391</v>
      </c>
      <c r="J84" s="324">
        <v>15</v>
      </c>
      <c r="K84" s="314"/>
    </row>
    <row r="85" s="1" customFormat="1" ht="15" customHeight="1">
      <c r="B85" s="323"/>
      <c r="C85" s="324" t="s">
        <v>1404</v>
      </c>
      <c r="D85" s="324"/>
      <c r="E85" s="324"/>
      <c r="F85" s="325" t="s">
        <v>1395</v>
      </c>
      <c r="G85" s="324"/>
      <c r="H85" s="324" t="s">
        <v>1405</v>
      </c>
      <c r="I85" s="324" t="s">
        <v>1391</v>
      </c>
      <c r="J85" s="324">
        <v>20</v>
      </c>
      <c r="K85" s="314"/>
    </row>
    <row r="86" s="1" customFormat="1" ht="15" customHeight="1">
      <c r="B86" s="323"/>
      <c r="C86" s="324" t="s">
        <v>1406</v>
      </c>
      <c r="D86" s="324"/>
      <c r="E86" s="324"/>
      <c r="F86" s="325" t="s">
        <v>1395</v>
      </c>
      <c r="G86" s="324"/>
      <c r="H86" s="324" t="s">
        <v>1407</v>
      </c>
      <c r="I86" s="324" t="s">
        <v>1391</v>
      </c>
      <c r="J86" s="324">
        <v>20</v>
      </c>
      <c r="K86" s="314"/>
    </row>
    <row r="87" s="1" customFormat="1" ht="15" customHeight="1">
      <c r="B87" s="323"/>
      <c r="C87" s="300" t="s">
        <v>1408</v>
      </c>
      <c r="D87" s="300"/>
      <c r="E87" s="300"/>
      <c r="F87" s="322" t="s">
        <v>1395</v>
      </c>
      <c r="G87" s="321"/>
      <c r="H87" s="300" t="s">
        <v>1409</v>
      </c>
      <c r="I87" s="300" t="s">
        <v>1391</v>
      </c>
      <c r="J87" s="300">
        <v>50</v>
      </c>
      <c r="K87" s="314"/>
    </row>
    <row r="88" s="1" customFormat="1" ht="15" customHeight="1">
      <c r="B88" s="323"/>
      <c r="C88" s="300" t="s">
        <v>1410</v>
      </c>
      <c r="D88" s="300"/>
      <c r="E88" s="300"/>
      <c r="F88" s="322" t="s">
        <v>1395</v>
      </c>
      <c r="G88" s="321"/>
      <c r="H88" s="300" t="s">
        <v>1411</v>
      </c>
      <c r="I88" s="300" t="s">
        <v>1391</v>
      </c>
      <c r="J88" s="300">
        <v>20</v>
      </c>
      <c r="K88" s="314"/>
    </row>
    <row r="89" s="1" customFormat="1" ht="15" customHeight="1">
      <c r="B89" s="323"/>
      <c r="C89" s="300" t="s">
        <v>1412</v>
      </c>
      <c r="D89" s="300"/>
      <c r="E89" s="300"/>
      <c r="F89" s="322" t="s">
        <v>1395</v>
      </c>
      <c r="G89" s="321"/>
      <c r="H89" s="300" t="s">
        <v>1413</v>
      </c>
      <c r="I89" s="300" t="s">
        <v>1391</v>
      </c>
      <c r="J89" s="300">
        <v>20</v>
      </c>
      <c r="K89" s="314"/>
    </row>
    <row r="90" s="1" customFormat="1" ht="15" customHeight="1">
      <c r="B90" s="323"/>
      <c r="C90" s="300" t="s">
        <v>1414</v>
      </c>
      <c r="D90" s="300"/>
      <c r="E90" s="300"/>
      <c r="F90" s="322" t="s">
        <v>1395</v>
      </c>
      <c r="G90" s="321"/>
      <c r="H90" s="300" t="s">
        <v>1415</v>
      </c>
      <c r="I90" s="300" t="s">
        <v>1391</v>
      </c>
      <c r="J90" s="300">
        <v>50</v>
      </c>
      <c r="K90" s="314"/>
    </row>
    <row r="91" s="1" customFormat="1" ht="15" customHeight="1">
      <c r="B91" s="323"/>
      <c r="C91" s="300" t="s">
        <v>1416</v>
      </c>
      <c r="D91" s="300"/>
      <c r="E91" s="300"/>
      <c r="F91" s="322" t="s">
        <v>1395</v>
      </c>
      <c r="G91" s="321"/>
      <c r="H91" s="300" t="s">
        <v>1416</v>
      </c>
      <c r="I91" s="300" t="s">
        <v>1391</v>
      </c>
      <c r="J91" s="300">
        <v>50</v>
      </c>
      <c r="K91" s="314"/>
    </row>
    <row r="92" s="1" customFormat="1" ht="15" customHeight="1">
      <c r="B92" s="323"/>
      <c r="C92" s="300" t="s">
        <v>1417</v>
      </c>
      <c r="D92" s="300"/>
      <c r="E92" s="300"/>
      <c r="F92" s="322" t="s">
        <v>1395</v>
      </c>
      <c r="G92" s="321"/>
      <c r="H92" s="300" t="s">
        <v>1418</v>
      </c>
      <c r="I92" s="300" t="s">
        <v>1391</v>
      </c>
      <c r="J92" s="300">
        <v>255</v>
      </c>
      <c r="K92" s="314"/>
    </row>
    <row r="93" s="1" customFormat="1" ht="15" customHeight="1">
      <c r="B93" s="323"/>
      <c r="C93" s="300" t="s">
        <v>1419</v>
      </c>
      <c r="D93" s="300"/>
      <c r="E93" s="300"/>
      <c r="F93" s="322" t="s">
        <v>1389</v>
      </c>
      <c r="G93" s="321"/>
      <c r="H93" s="300" t="s">
        <v>1420</v>
      </c>
      <c r="I93" s="300" t="s">
        <v>1421</v>
      </c>
      <c r="J93" s="300"/>
      <c r="K93" s="314"/>
    </row>
    <row r="94" s="1" customFormat="1" ht="15" customHeight="1">
      <c r="B94" s="323"/>
      <c r="C94" s="300" t="s">
        <v>1422</v>
      </c>
      <c r="D94" s="300"/>
      <c r="E94" s="300"/>
      <c r="F94" s="322" t="s">
        <v>1389</v>
      </c>
      <c r="G94" s="321"/>
      <c r="H94" s="300" t="s">
        <v>1423</v>
      </c>
      <c r="I94" s="300" t="s">
        <v>1424</v>
      </c>
      <c r="J94" s="300"/>
      <c r="K94" s="314"/>
    </row>
    <row r="95" s="1" customFormat="1" ht="15" customHeight="1">
      <c r="B95" s="323"/>
      <c r="C95" s="300" t="s">
        <v>1425</v>
      </c>
      <c r="D95" s="300"/>
      <c r="E95" s="300"/>
      <c r="F95" s="322" t="s">
        <v>1389</v>
      </c>
      <c r="G95" s="321"/>
      <c r="H95" s="300" t="s">
        <v>1425</v>
      </c>
      <c r="I95" s="300" t="s">
        <v>1424</v>
      </c>
      <c r="J95" s="300"/>
      <c r="K95" s="314"/>
    </row>
    <row r="96" s="1" customFormat="1" ht="15" customHeight="1">
      <c r="B96" s="323"/>
      <c r="C96" s="300" t="s">
        <v>40</v>
      </c>
      <c r="D96" s="300"/>
      <c r="E96" s="300"/>
      <c r="F96" s="322" t="s">
        <v>1389</v>
      </c>
      <c r="G96" s="321"/>
      <c r="H96" s="300" t="s">
        <v>1426</v>
      </c>
      <c r="I96" s="300" t="s">
        <v>1424</v>
      </c>
      <c r="J96" s="300"/>
      <c r="K96" s="314"/>
    </row>
    <row r="97" s="1" customFormat="1" ht="15" customHeight="1">
      <c r="B97" s="323"/>
      <c r="C97" s="300" t="s">
        <v>50</v>
      </c>
      <c r="D97" s="300"/>
      <c r="E97" s="300"/>
      <c r="F97" s="322" t="s">
        <v>1389</v>
      </c>
      <c r="G97" s="321"/>
      <c r="H97" s="300" t="s">
        <v>1427</v>
      </c>
      <c r="I97" s="300" t="s">
        <v>1424</v>
      </c>
      <c r="J97" s="300"/>
      <c r="K97" s="314"/>
    </row>
    <row r="98" s="1" customFormat="1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s="1" customFormat="1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1428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1383</v>
      </c>
      <c r="D103" s="315"/>
      <c r="E103" s="315"/>
      <c r="F103" s="315" t="s">
        <v>1384</v>
      </c>
      <c r="G103" s="316"/>
      <c r="H103" s="315" t="s">
        <v>56</v>
      </c>
      <c r="I103" s="315" t="s">
        <v>59</v>
      </c>
      <c r="J103" s="315" t="s">
        <v>1385</v>
      </c>
      <c r="K103" s="314"/>
    </row>
    <row r="104" s="1" customFormat="1" ht="17.25" customHeight="1">
      <c r="B104" s="312"/>
      <c r="C104" s="317" t="s">
        <v>1386</v>
      </c>
      <c r="D104" s="317"/>
      <c r="E104" s="317"/>
      <c r="F104" s="318" t="s">
        <v>1387</v>
      </c>
      <c r="G104" s="319"/>
      <c r="H104" s="317"/>
      <c r="I104" s="317"/>
      <c r="J104" s="317" t="s">
        <v>1388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1"/>
      <c r="H105" s="315"/>
      <c r="I105" s="315"/>
      <c r="J105" s="315"/>
      <c r="K105" s="314"/>
    </row>
    <row r="106" s="1" customFormat="1" ht="15" customHeight="1">
      <c r="B106" s="312"/>
      <c r="C106" s="300" t="s">
        <v>55</v>
      </c>
      <c r="D106" s="320"/>
      <c r="E106" s="320"/>
      <c r="F106" s="322" t="s">
        <v>1389</v>
      </c>
      <c r="G106" s="331"/>
      <c r="H106" s="300" t="s">
        <v>1429</v>
      </c>
      <c r="I106" s="300" t="s">
        <v>1391</v>
      </c>
      <c r="J106" s="300">
        <v>20</v>
      </c>
      <c r="K106" s="314"/>
    </row>
    <row r="107" s="1" customFormat="1" ht="15" customHeight="1">
      <c r="B107" s="312"/>
      <c r="C107" s="300" t="s">
        <v>1392</v>
      </c>
      <c r="D107" s="300"/>
      <c r="E107" s="300"/>
      <c r="F107" s="322" t="s">
        <v>1389</v>
      </c>
      <c r="G107" s="300"/>
      <c r="H107" s="300" t="s">
        <v>1429</v>
      </c>
      <c r="I107" s="300" t="s">
        <v>1391</v>
      </c>
      <c r="J107" s="300">
        <v>120</v>
      </c>
      <c r="K107" s="314"/>
    </row>
    <row r="108" s="1" customFormat="1" ht="15" customHeight="1">
      <c r="B108" s="323"/>
      <c r="C108" s="300" t="s">
        <v>1394</v>
      </c>
      <c r="D108" s="300"/>
      <c r="E108" s="300"/>
      <c r="F108" s="322" t="s">
        <v>1395</v>
      </c>
      <c r="G108" s="300"/>
      <c r="H108" s="300" t="s">
        <v>1429</v>
      </c>
      <c r="I108" s="300" t="s">
        <v>1391</v>
      </c>
      <c r="J108" s="300">
        <v>50</v>
      </c>
      <c r="K108" s="314"/>
    </row>
    <row r="109" s="1" customFormat="1" ht="15" customHeight="1">
      <c r="B109" s="323"/>
      <c r="C109" s="300" t="s">
        <v>1397</v>
      </c>
      <c r="D109" s="300"/>
      <c r="E109" s="300"/>
      <c r="F109" s="322" t="s">
        <v>1389</v>
      </c>
      <c r="G109" s="300"/>
      <c r="H109" s="300" t="s">
        <v>1429</v>
      </c>
      <c r="I109" s="300" t="s">
        <v>1399</v>
      </c>
      <c r="J109" s="300"/>
      <c r="K109" s="314"/>
    </row>
    <row r="110" s="1" customFormat="1" ht="15" customHeight="1">
      <c r="B110" s="323"/>
      <c r="C110" s="300" t="s">
        <v>1408</v>
      </c>
      <c r="D110" s="300"/>
      <c r="E110" s="300"/>
      <c r="F110" s="322" t="s">
        <v>1395</v>
      </c>
      <c r="G110" s="300"/>
      <c r="H110" s="300" t="s">
        <v>1429</v>
      </c>
      <c r="I110" s="300" t="s">
        <v>1391</v>
      </c>
      <c r="J110" s="300">
        <v>50</v>
      </c>
      <c r="K110" s="314"/>
    </row>
    <row r="111" s="1" customFormat="1" ht="15" customHeight="1">
      <c r="B111" s="323"/>
      <c r="C111" s="300" t="s">
        <v>1416</v>
      </c>
      <c r="D111" s="300"/>
      <c r="E111" s="300"/>
      <c r="F111" s="322" t="s">
        <v>1395</v>
      </c>
      <c r="G111" s="300"/>
      <c r="H111" s="300" t="s">
        <v>1429</v>
      </c>
      <c r="I111" s="300" t="s">
        <v>1391</v>
      </c>
      <c r="J111" s="300">
        <v>50</v>
      </c>
      <c r="K111" s="314"/>
    </row>
    <row r="112" s="1" customFormat="1" ht="15" customHeight="1">
      <c r="B112" s="323"/>
      <c r="C112" s="300" t="s">
        <v>1414</v>
      </c>
      <c r="D112" s="300"/>
      <c r="E112" s="300"/>
      <c r="F112" s="322" t="s">
        <v>1395</v>
      </c>
      <c r="G112" s="300"/>
      <c r="H112" s="300" t="s">
        <v>1429</v>
      </c>
      <c r="I112" s="300" t="s">
        <v>1391</v>
      </c>
      <c r="J112" s="300">
        <v>50</v>
      </c>
      <c r="K112" s="314"/>
    </row>
    <row r="113" s="1" customFormat="1" ht="15" customHeight="1">
      <c r="B113" s="323"/>
      <c r="C113" s="300" t="s">
        <v>55</v>
      </c>
      <c r="D113" s="300"/>
      <c r="E113" s="300"/>
      <c r="F113" s="322" t="s">
        <v>1389</v>
      </c>
      <c r="G113" s="300"/>
      <c r="H113" s="300" t="s">
        <v>1430</v>
      </c>
      <c r="I113" s="300" t="s">
        <v>1391</v>
      </c>
      <c r="J113" s="300">
        <v>20</v>
      </c>
      <c r="K113" s="314"/>
    </row>
    <row r="114" s="1" customFormat="1" ht="15" customHeight="1">
      <c r="B114" s="323"/>
      <c r="C114" s="300" t="s">
        <v>1431</v>
      </c>
      <c r="D114" s="300"/>
      <c r="E114" s="300"/>
      <c r="F114" s="322" t="s">
        <v>1389</v>
      </c>
      <c r="G114" s="300"/>
      <c r="H114" s="300" t="s">
        <v>1432</v>
      </c>
      <c r="I114" s="300" t="s">
        <v>1391</v>
      </c>
      <c r="J114" s="300">
        <v>120</v>
      </c>
      <c r="K114" s="314"/>
    </row>
    <row r="115" s="1" customFormat="1" ht="15" customHeight="1">
      <c r="B115" s="323"/>
      <c r="C115" s="300" t="s">
        <v>40</v>
      </c>
      <c r="D115" s="300"/>
      <c r="E115" s="300"/>
      <c r="F115" s="322" t="s">
        <v>1389</v>
      </c>
      <c r="G115" s="300"/>
      <c r="H115" s="300" t="s">
        <v>1433</v>
      </c>
      <c r="I115" s="300" t="s">
        <v>1424</v>
      </c>
      <c r="J115" s="300"/>
      <c r="K115" s="314"/>
    </row>
    <row r="116" s="1" customFormat="1" ht="15" customHeight="1">
      <c r="B116" s="323"/>
      <c r="C116" s="300" t="s">
        <v>50</v>
      </c>
      <c r="D116" s="300"/>
      <c r="E116" s="300"/>
      <c r="F116" s="322" t="s">
        <v>1389</v>
      </c>
      <c r="G116" s="300"/>
      <c r="H116" s="300" t="s">
        <v>1434</v>
      </c>
      <c r="I116" s="300" t="s">
        <v>1424</v>
      </c>
      <c r="J116" s="300"/>
      <c r="K116" s="314"/>
    </row>
    <row r="117" s="1" customFormat="1" ht="15" customHeight="1">
      <c r="B117" s="323"/>
      <c r="C117" s="300" t="s">
        <v>59</v>
      </c>
      <c r="D117" s="300"/>
      <c r="E117" s="300"/>
      <c r="F117" s="322" t="s">
        <v>1389</v>
      </c>
      <c r="G117" s="300"/>
      <c r="H117" s="300" t="s">
        <v>1435</v>
      </c>
      <c r="I117" s="300" t="s">
        <v>1436</v>
      </c>
      <c r="J117" s="300"/>
      <c r="K117" s="314"/>
    </row>
    <row r="118" s="1" customFormat="1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s="1" customFormat="1" ht="18.75" customHeight="1">
      <c r="B119" s="333"/>
      <c r="C119" s="297"/>
      <c r="D119" s="297"/>
      <c r="E119" s="297"/>
      <c r="F119" s="334"/>
      <c r="G119" s="297"/>
      <c r="H119" s="297"/>
      <c r="I119" s="297"/>
      <c r="J119" s="297"/>
      <c r="K119" s="333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91" t="s">
        <v>1437</v>
      </c>
      <c r="D122" s="291"/>
      <c r="E122" s="291"/>
      <c r="F122" s="291"/>
      <c r="G122" s="291"/>
      <c r="H122" s="291"/>
      <c r="I122" s="291"/>
      <c r="J122" s="291"/>
      <c r="K122" s="339"/>
    </row>
    <row r="123" s="1" customFormat="1" ht="17.25" customHeight="1">
      <c r="B123" s="340"/>
      <c r="C123" s="315" t="s">
        <v>1383</v>
      </c>
      <c r="D123" s="315"/>
      <c r="E123" s="315"/>
      <c r="F123" s="315" t="s">
        <v>1384</v>
      </c>
      <c r="G123" s="316"/>
      <c r="H123" s="315" t="s">
        <v>56</v>
      </c>
      <c r="I123" s="315" t="s">
        <v>59</v>
      </c>
      <c r="J123" s="315" t="s">
        <v>1385</v>
      </c>
      <c r="K123" s="341"/>
    </row>
    <row r="124" s="1" customFormat="1" ht="17.25" customHeight="1">
      <c r="B124" s="340"/>
      <c r="C124" s="317" t="s">
        <v>1386</v>
      </c>
      <c r="D124" s="317"/>
      <c r="E124" s="317"/>
      <c r="F124" s="318" t="s">
        <v>1387</v>
      </c>
      <c r="G124" s="319"/>
      <c r="H124" s="317"/>
      <c r="I124" s="317"/>
      <c r="J124" s="317" t="s">
        <v>1388</v>
      </c>
      <c r="K124" s="341"/>
    </row>
    <row r="125" s="1" customFormat="1" ht="5.25" customHeight="1">
      <c r="B125" s="342"/>
      <c r="C125" s="320"/>
      <c r="D125" s="320"/>
      <c r="E125" s="320"/>
      <c r="F125" s="320"/>
      <c r="G125" s="300"/>
      <c r="H125" s="320"/>
      <c r="I125" s="320"/>
      <c r="J125" s="320"/>
      <c r="K125" s="343"/>
    </row>
    <row r="126" s="1" customFormat="1" ht="15" customHeight="1">
      <c r="B126" s="342"/>
      <c r="C126" s="300" t="s">
        <v>1392</v>
      </c>
      <c r="D126" s="320"/>
      <c r="E126" s="320"/>
      <c r="F126" s="322" t="s">
        <v>1389</v>
      </c>
      <c r="G126" s="300"/>
      <c r="H126" s="300" t="s">
        <v>1429</v>
      </c>
      <c r="I126" s="300" t="s">
        <v>1391</v>
      </c>
      <c r="J126" s="300">
        <v>120</v>
      </c>
      <c r="K126" s="344"/>
    </row>
    <row r="127" s="1" customFormat="1" ht="15" customHeight="1">
      <c r="B127" s="342"/>
      <c r="C127" s="300" t="s">
        <v>1438</v>
      </c>
      <c r="D127" s="300"/>
      <c r="E127" s="300"/>
      <c r="F127" s="322" t="s">
        <v>1389</v>
      </c>
      <c r="G127" s="300"/>
      <c r="H127" s="300" t="s">
        <v>1439</v>
      </c>
      <c r="I127" s="300" t="s">
        <v>1391</v>
      </c>
      <c r="J127" s="300" t="s">
        <v>1440</v>
      </c>
      <c r="K127" s="344"/>
    </row>
    <row r="128" s="1" customFormat="1" ht="15" customHeight="1">
      <c r="B128" s="342"/>
      <c r="C128" s="300" t="s">
        <v>1337</v>
      </c>
      <c r="D128" s="300"/>
      <c r="E128" s="300"/>
      <c r="F128" s="322" t="s">
        <v>1389</v>
      </c>
      <c r="G128" s="300"/>
      <c r="H128" s="300" t="s">
        <v>1441</v>
      </c>
      <c r="I128" s="300" t="s">
        <v>1391</v>
      </c>
      <c r="J128" s="300" t="s">
        <v>1440</v>
      </c>
      <c r="K128" s="344"/>
    </row>
    <row r="129" s="1" customFormat="1" ht="15" customHeight="1">
      <c r="B129" s="342"/>
      <c r="C129" s="300" t="s">
        <v>1400</v>
      </c>
      <c r="D129" s="300"/>
      <c r="E129" s="300"/>
      <c r="F129" s="322" t="s">
        <v>1395</v>
      </c>
      <c r="G129" s="300"/>
      <c r="H129" s="300" t="s">
        <v>1401</v>
      </c>
      <c r="I129" s="300" t="s">
        <v>1391</v>
      </c>
      <c r="J129" s="300">
        <v>15</v>
      </c>
      <c r="K129" s="344"/>
    </row>
    <row r="130" s="1" customFormat="1" ht="15" customHeight="1">
      <c r="B130" s="342"/>
      <c r="C130" s="324" t="s">
        <v>1402</v>
      </c>
      <c r="D130" s="324"/>
      <c r="E130" s="324"/>
      <c r="F130" s="325" t="s">
        <v>1395</v>
      </c>
      <c r="G130" s="324"/>
      <c r="H130" s="324" t="s">
        <v>1403</v>
      </c>
      <c r="I130" s="324" t="s">
        <v>1391</v>
      </c>
      <c r="J130" s="324">
        <v>15</v>
      </c>
      <c r="K130" s="344"/>
    </row>
    <row r="131" s="1" customFormat="1" ht="15" customHeight="1">
      <c r="B131" s="342"/>
      <c r="C131" s="324" t="s">
        <v>1404</v>
      </c>
      <c r="D131" s="324"/>
      <c r="E131" s="324"/>
      <c r="F131" s="325" t="s">
        <v>1395</v>
      </c>
      <c r="G131" s="324"/>
      <c r="H131" s="324" t="s">
        <v>1405</v>
      </c>
      <c r="I131" s="324" t="s">
        <v>1391</v>
      </c>
      <c r="J131" s="324">
        <v>20</v>
      </c>
      <c r="K131" s="344"/>
    </row>
    <row r="132" s="1" customFormat="1" ht="15" customHeight="1">
      <c r="B132" s="342"/>
      <c r="C132" s="324" t="s">
        <v>1406</v>
      </c>
      <c r="D132" s="324"/>
      <c r="E132" s="324"/>
      <c r="F132" s="325" t="s">
        <v>1395</v>
      </c>
      <c r="G132" s="324"/>
      <c r="H132" s="324" t="s">
        <v>1407</v>
      </c>
      <c r="I132" s="324" t="s">
        <v>1391</v>
      </c>
      <c r="J132" s="324">
        <v>20</v>
      </c>
      <c r="K132" s="344"/>
    </row>
    <row r="133" s="1" customFormat="1" ht="15" customHeight="1">
      <c r="B133" s="342"/>
      <c r="C133" s="300" t="s">
        <v>1394</v>
      </c>
      <c r="D133" s="300"/>
      <c r="E133" s="300"/>
      <c r="F133" s="322" t="s">
        <v>1395</v>
      </c>
      <c r="G133" s="300"/>
      <c r="H133" s="300" t="s">
        <v>1429</v>
      </c>
      <c r="I133" s="300" t="s">
        <v>1391</v>
      </c>
      <c r="J133" s="300">
        <v>50</v>
      </c>
      <c r="K133" s="344"/>
    </row>
    <row r="134" s="1" customFormat="1" ht="15" customHeight="1">
      <c r="B134" s="342"/>
      <c r="C134" s="300" t="s">
        <v>1408</v>
      </c>
      <c r="D134" s="300"/>
      <c r="E134" s="300"/>
      <c r="F134" s="322" t="s">
        <v>1395</v>
      </c>
      <c r="G134" s="300"/>
      <c r="H134" s="300" t="s">
        <v>1429</v>
      </c>
      <c r="I134" s="300" t="s">
        <v>1391</v>
      </c>
      <c r="J134" s="300">
        <v>50</v>
      </c>
      <c r="K134" s="344"/>
    </row>
    <row r="135" s="1" customFormat="1" ht="15" customHeight="1">
      <c r="B135" s="342"/>
      <c r="C135" s="300" t="s">
        <v>1414</v>
      </c>
      <c r="D135" s="300"/>
      <c r="E135" s="300"/>
      <c r="F135" s="322" t="s">
        <v>1395</v>
      </c>
      <c r="G135" s="300"/>
      <c r="H135" s="300" t="s">
        <v>1429</v>
      </c>
      <c r="I135" s="300" t="s">
        <v>1391</v>
      </c>
      <c r="J135" s="300">
        <v>50</v>
      </c>
      <c r="K135" s="344"/>
    </row>
    <row r="136" s="1" customFormat="1" ht="15" customHeight="1">
      <c r="B136" s="342"/>
      <c r="C136" s="300" t="s">
        <v>1416</v>
      </c>
      <c r="D136" s="300"/>
      <c r="E136" s="300"/>
      <c r="F136" s="322" t="s">
        <v>1395</v>
      </c>
      <c r="G136" s="300"/>
      <c r="H136" s="300" t="s">
        <v>1429</v>
      </c>
      <c r="I136" s="300" t="s">
        <v>1391</v>
      </c>
      <c r="J136" s="300">
        <v>50</v>
      </c>
      <c r="K136" s="344"/>
    </row>
    <row r="137" s="1" customFormat="1" ht="15" customHeight="1">
      <c r="B137" s="342"/>
      <c r="C137" s="300" t="s">
        <v>1417</v>
      </c>
      <c r="D137" s="300"/>
      <c r="E137" s="300"/>
      <c r="F137" s="322" t="s">
        <v>1395</v>
      </c>
      <c r="G137" s="300"/>
      <c r="H137" s="300" t="s">
        <v>1442</v>
      </c>
      <c r="I137" s="300" t="s">
        <v>1391</v>
      </c>
      <c r="J137" s="300">
        <v>255</v>
      </c>
      <c r="K137" s="344"/>
    </row>
    <row r="138" s="1" customFormat="1" ht="15" customHeight="1">
      <c r="B138" s="342"/>
      <c r="C138" s="300" t="s">
        <v>1419</v>
      </c>
      <c r="D138" s="300"/>
      <c r="E138" s="300"/>
      <c r="F138" s="322" t="s">
        <v>1389</v>
      </c>
      <c r="G138" s="300"/>
      <c r="H138" s="300" t="s">
        <v>1443</v>
      </c>
      <c r="I138" s="300" t="s">
        <v>1421</v>
      </c>
      <c r="J138" s="300"/>
      <c r="K138" s="344"/>
    </row>
    <row r="139" s="1" customFormat="1" ht="15" customHeight="1">
      <c r="B139" s="342"/>
      <c r="C139" s="300" t="s">
        <v>1422</v>
      </c>
      <c r="D139" s="300"/>
      <c r="E139" s="300"/>
      <c r="F139" s="322" t="s">
        <v>1389</v>
      </c>
      <c r="G139" s="300"/>
      <c r="H139" s="300" t="s">
        <v>1444</v>
      </c>
      <c r="I139" s="300" t="s">
        <v>1424</v>
      </c>
      <c r="J139" s="300"/>
      <c r="K139" s="344"/>
    </row>
    <row r="140" s="1" customFormat="1" ht="15" customHeight="1">
      <c r="B140" s="342"/>
      <c r="C140" s="300" t="s">
        <v>1425</v>
      </c>
      <c r="D140" s="300"/>
      <c r="E140" s="300"/>
      <c r="F140" s="322" t="s">
        <v>1389</v>
      </c>
      <c r="G140" s="300"/>
      <c r="H140" s="300" t="s">
        <v>1425</v>
      </c>
      <c r="I140" s="300" t="s">
        <v>1424</v>
      </c>
      <c r="J140" s="300"/>
      <c r="K140" s="344"/>
    </row>
    <row r="141" s="1" customFormat="1" ht="15" customHeight="1">
      <c r="B141" s="342"/>
      <c r="C141" s="300" t="s">
        <v>40</v>
      </c>
      <c r="D141" s="300"/>
      <c r="E141" s="300"/>
      <c r="F141" s="322" t="s">
        <v>1389</v>
      </c>
      <c r="G141" s="300"/>
      <c r="H141" s="300" t="s">
        <v>1445</v>
      </c>
      <c r="I141" s="300" t="s">
        <v>1424</v>
      </c>
      <c r="J141" s="300"/>
      <c r="K141" s="344"/>
    </row>
    <row r="142" s="1" customFormat="1" ht="15" customHeight="1">
      <c r="B142" s="342"/>
      <c r="C142" s="300" t="s">
        <v>1446</v>
      </c>
      <c r="D142" s="300"/>
      <c r="E142" s="300"/>
      <c r="F142" s="322" t="s">
        <v>1389</v>
      </c>
      <c r="G142" s="300"/>
      <c r="H142" s="300" t="s">
        <v>1447</v>
      </c>
      <c r="I142" s="300" t="s">
        <v>1424</v>
      </c>
      <c r="J142" s="300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297"/>
      <c r="C144" s="297"/>
      <c r="D144" s="297"/>
      <c r="E144" s="297"/>
      <c r="F144" s="334"/>
      <c r="G144" s="297"/>
      <c r="H144" s="297"/>
      <c r="I144" s="297"/>
      <c r="J144" s="297"/>
      <c r="K144" s="297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1448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1383</v>
      </c>
      <c r="D148" s="315"/>
      <c r="E148" s="315"/>
      <c r="F148" s="315" t="s">
        <v>1384</v>
      </c>
      <c r="G148" s="316"/>
      <c r="H148" s="315" t="s">
        <v>56</v>
      </c>
      <c r="I148" s="315" t="s">
        <v>59</v>
      </c>
      <c r="J148" s="315" t="s">
        <v>1385</v>
      </c>
      <c r="K148" s="314"/>
    </row>
    <row r="149" s="1" customFormat="1" ht="17.25" customHeight="1">
      <c r="B149" s="312"/>
      <c r="C149" s="317" t="s">
        <v>1386</v>
      </c>
      <c r="D149" s="317"/>
      <c r="E149" s="317"/>
      <c r="F149" s="318" t="s">
        <v>1387</v>
      </c>
      <c r="G149" s="319"/>
      <c r="H149" s="317"/>
      <c r="I149" s="317"/>
      <c r="J149" s="317" t="s">
        <v>1388</v>
      </c>
      <c r="K149" s="314"/>
    </row>
    <row r="150" s="1" customFormat="1" ht="5.25" customHeight="1">
      <c r="B150" s="323"/>
      <c r="C150" s="320"/>
      <c r="D150" s="320"/>
      <c r="E150" s="320"/>
      <c r="F150" s="320"/>
      <c r="G150" s="321"/>
      <c r="H150" s="320"/>
      <c r="I150" s="320"/>
      <c r="J150" s="320"/>
      <c r="K150" s="344"/>
    </row>
    <row r="151" s="1" customFormat="1" ht="15" customHeight="1">
      <c r="B151" s="323"/>
      <c r="C151" s="348" t="s">
        <v>1392</v>
      </c>
      <c r="D151" s="300"/>
      <c r="E151" s="300"/>
      <c r="F151" s="349" t="s">
        <v>1389</v>
      </c>
      <c r="G151" s="300"/>
      <c r="H151" s="348" t="s">
        <v>1429</v>
      </c>
      <c r="I151" s="348" t="s">
        <v>1391</v>
      </c>
      <c r="J151" s="348">
        <v>120</v>
      </c>
      <c r="K151" s="344"/>
    </row>
    <row r="152" s="1" customFormat="1" ht="15" customHeight="1">
      <c r="B152" s="323"/>
      <c r="C152" s="348" t="s">
        <v>1438</v>
      </c>
      <c r="D152" s="300"/>
      <c r="E152" s="300"/>
      <c r="F152" s="349" t="s">
        <v>1389</v>
      </c>
      <c r="G152" s="300"/>
      <c r="H152" s="348" t="s">
        <v>1449</v>
      </c>
      <c r="I152" s="348" t="s">
        <v>1391</v>
      </c>
      <c r="J152" s="348" t="s">
        <v>1440</v>
      </c>
      <c r="K152" s="344"/>
    </row>
    <row r="153" s="1" customFormat="1" ht="15" customHeight="1">
      <c r="B153" s="323"/>
      <c r="C153" s="348" t="s">
        <v>1337</v>
      </c>
      <c r="D153" s="300"/>
      <c r="E153" s="300"/>
      <c r="F153" s="349" t="s">
        <v>1389</v>
      </c>
      <c r="G153" s="300"/>
      <c r="H153" s="348" t="s">
        <v>1450</v>
      </c>
      <c r="I153" s="348" t="s">
        <v>1391</v>
      </c>
      <c r="J153" s="348" t="s">
        <v>1440</v>
      </c>
      <c r="K153" s="344"/>
    </row>
    <row r="154" s="1" customFormat="1" ht="15" customHeight="1">
      <c r="B154" s="323"/>
      <c r="C154" s="348" t="s">
        <v>1394</v>
      </c>
      <c r="D154" s="300"/>
      <c r="E154" s="300"/>
      <c r="F154" s="349" t="s">
        <v>1395</v>
      </c>
      <c r="G154" s="300"/>
      <c r="H154" s="348" t="s">
        <v>1429</v>
      </c>
      <c r="I154" s="348" t="s">
        <v>1391</v>
      </c>
      <c r="J154" s="348">
        <v>50</v>
      </c>
      <c r="K154" s="344"/>
    </row>
    <row r="155" s="1" customFormat="1" ht="15" customHeight="1">
      <c r="B155" s="323"/>
      <c r="C155" s="348" t="s">
        <v>1397</v>
      </c>
      <c r="D155" s="300"/>
      <c r="E155" s="300"/>
      <c r="F155" s="349" t="s">
        <v>1389</v>
      </c>
      <c r="G155" s="300"/>
      <c r="H155" s="348" t="s">
        <v>1429</v>
      </c>
      <c r="I155" s="348" t="s">
        <v>1399</v>
      </c>
      <c r="J155" s="348"/>
      <c r="K155" s="344"/>
    </row>
    <row r="156" s="1" customFormat="1" ht="15" customHeight="1">
      <c r="B156" s="323"/>
      <c r="C156" s="348" t="s">
        <v>1408</v>
      </c>
      <c r="D156" s="300"/>
      <c r="E156" s="300"/>
      <c r="F156" s="349" t="s">
        <v>1395</v>
      </c>
      <c r="G156" s="300"/>
      <c r="H156" s="348" t="s">
        <v>1429</v>
      </c>
      <c r="I156" s="348" t="s">
        <v>1391</v>
      </c>
      <c r="J156" s="348">
        <v>50</v>
      </c>
      <c r="K156" s="344"/>
    </row>
    <row r="157" s="1" customFormat="1" ht="15" customHeight="1">
      <c r="B157" s="323"/>
      <c r="C157" s="348" t="s">
        <v>1416</v>
      </c>
      <c r="D157" s="300"/>
      <c r="E157" s="300"/>
      <c r="F157" s="349" t="s">
        <v>1395</v>
      </c>
      <c r="G157" s="300"/>
      <c r="H157" s="348" t="s">
        <v>1429</v>
      </c>
      <c r="I157" s="348" t="s">
        <v>1391</v>
      </c>
      <c r="J157" s="348">
        <v>50</v>
      </c>
      <c r="K157" s="344"/>
    </row>
    <row r="158" s="1" customFormat="1" ht="15" customHeight="1">
      <c r="B158" s="323"/>
      <c r="C158" s="348" t="s">
        <v>1414</v>
      </c>
      <c r="D158" s="300"/>
      <c r="E158" s="300"/>
      <c r="F158" s="349" t="s">
        <v>1395</v>
      </c>
      <c r="G158" s="300"/>
      <c r="H158" s="348" t="s">
        <v>1429</v>
      </c>
      <c r="I158" s="348" t="s">
        <v>1391</v>
      </c>
      <c r="J158" s="348">
        <v>50</v>
      </c>
      <c r="K158" s="344"/>
    </row>
    <row r="159" s="1" customFormat="1" ht="15" customHeight="1">
      <c r="B159" s="323"/>
      <c r="C159" s="348" t="s">
        <v>107</v>
      </c>
      <c r="D159" s="300"/>
      <c r="E159" s="300"/>
      <c r="F159" s="349" t="s">
        <v>1389</v>
      </c>
      <c r="G159" s="300"/>
      <c r="H159" s="348" t="s">
        <v>1451</v>
      </c>
      <c r="I159" s="348" t="s">
        <v>1391</v>
      </c>
      <c r="J159" s="348" t="s">
        <v>1452</v>
      </c>
      <c r="K159" s="344"/>
    </row>
    <row r="160" s="1" customFormat="1" ht="15" customHeight="1">
      <c r="B160" s="323"/>
      <c r="C160" s="348" t="s">
        <v>1453</v>
      </c>
      <c r="D160" s="300"/>
      <c r="E160" s="300"/>
      <c r="F160" s="349" t="s">
        <v>1389</v>
      </c>
      <c r="G160" s="300"/>
      <c r="H160" s="348" t="s">
        <v>1454</v>
      </c>
      <c r="I160" s="348" t="s">
        <v>1424</v>
      </c>
      <c r="J160" s="348"/>
      <c r="K160" s="344"/>
    </row>
    <row r="161" s="1" customFormat="1" ht="15" customHeight="1">
      <c r="B161" s="350"/>
      <c r="C161" s="332"/>
      <c r="D161" s="332"/>
      <c r="E161" s="332"/>
      <c r="F161" s="332"/>
      <c r="G161" s="332"/>
      <c r="H161" s="332"/>
      <c r="I161" s="332"/>
      <c r="J161" s="332"/>
      <c r="K161" s="351"/>
    </row>
    <row r="162" s="1" customFormat="1" ht="18.75" customHeight="1">
      <c r="B162" s="297"/>
      <c r="C162" s="300"/>
      <c r="D162" s="300"/>
      <c r="E162" s="300"/>
      <c r="F162" s="322"/>
      <c r="G162" s="300"/>
      <c r="H162" s="300"/>
      <c r="I162" s="300"/>
      <c r="J162" s="300"/>
      <c r="K162" s="297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1455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1383</v>
      </c>
      <c r="D166" s="315"/>
      <c r="E166" s="315"/>
      <c r="F166" s="315" t="s">
        <v>1384</v>
      </c>
      <c r="G166" s="352"/>
      <c r="H166" s="353" t="s">
        <v>56</v>
      </c>
      <c r="I166" s="353" t="s">
        <v>59</v>
      </c>
      <c r="J166" s="315" t="s">
        <v>1385</v>
      </c>
      <c r="K166" s="292"/>
    </row>
    <row r="167" s="1" customFormat="1" ht="17.25" customHeight="1">
      <c r="B167" s="293"/>
      <c r="C167" s="317" t="s">
        <v>1386</v>
      </c>
      <c r="D167" s="317"/>
      <c r="E167" s="317"/>
      <c r="F167" s="318" t="s">
        <v>1387</v>
      </c>
      <c r="G167" s="354"/>
      <c r="H167" s="355"/>
      <c r="I167" s="355"/>
      <c r="J167" s="317" t="s">
        <v>1388</v>
      </c>
      <c r="K167" s="295"/>
    </row>
    <row r="168" s="1" customFormat="1" ht="5.25" customHeight="1">
      <c r="B168" s="323"/>
      <c r="C168" s="320"/>
      <c r="D168" s="320"/>
      <c r="E168" s="320"/>
      <c r="F168" s="320"/>
      <c r="G168" s="321"/>
      <c r="H168" s="320"/>
      <c r="I168" s="320"/>
      <c r="J168" s="320"/>
      <c r="K168" s="344"/>
    </row>
    <row r="169" s="1" customFormat="1" ht="15" customHeight="1">
      <c r="B169" s="323"/>
      <c r="C169" s="300" t="s">
        <v>1392</v>
      </c>
      <c r="D169" s="300"/>
      <c r="E169" s="300"/>
      <c r="F169" s="322" t="s">
        <v>1389</v>
      </c>
      <c r="G169" s="300"/>
      <c r="H169" s="300" t="s">
        <v>1429</v>
      </c>
      <c r="I169" s="300" t="s">
        <v>1391</v>
      </c>
      <c r="J169" s="300">
        <v>120</v>
      </c>
      <c r="K169" s="344"/>
    </row>
    <row r="170" s="1" customFormat="1" ht="15" customHeight="1">
      <c r="B170" s="323"/>
      <c r="C170" s="300" t="s">
        <v>1438</v>
      </c>
      <c r="D170" s="300"/>
      <c r="E170" s="300"/>
      <c r="F170" s="322" t="s">
        <v>1389</v>
      </c>
      <c r="G170" s="300"/>
      <c r="H170" s="300" t="s">
        <v>1439</v>
      </c>
      <c r="I170" s="300" t="s">
        <v>1391</v>
      </c>
      <c r="J170" s="300" t="s">
        <v>1440</v>
      </c>
      <c r="K170" s="344"/>
    </row>
    <row r="171" s="1" customFormat="1" ht="15" customHeight="1">
      <c r="B171" s="323"/>
      <c r="C171" s="300" t="s">
        <v>1337</v>
      </c>
      <c r="D171" s="300"/>
      <c r="E171" s="300"/>
      <c r="F171" s="322" t="s">
        <v>1389</v>
      </c>
      <c r="G171" s="300"/>
      <c r="H171" s="300" t="s">
        <v>1456</v>
      </c>
      <c r="I171" s="300" t="s">
        <v>1391</v>
      </c>
      <c r="J171" s="300" t="s">
        <v>1440</v>
      </c>
      <c r="K171" s="344"/>
    </row>
    <row r="172" s="1" customFormat="1" ht="15" customHeight="1">
      <c r="B172" s="323"/>
      <c r="C172" s="300" t="s">
        <v>1394</v>
      </c>
      <c r="D172" s="300"/>
      <c r="E172" s="300"/>
      <c r="F172" s="322" t="s">
        <v>1395</v>
      </c>
      <c r="G172" s="300"/>
      <c r="H172" s="300" t="s">
        <v>1456</v>
      </c>
      <c r="I172" s="300" t="s">
        <v>1391</v>
      </c>
      <c r="J172" s="300">
        <v>50</v>
      </c>
      <c r="K172" s="344"/>
    </row>
    <row r="173" s="1" customFormat="1" ht="15" customHeight="1">
      <c r="B173" s="323"/>
      <c r="C173" s="300" t="s">
        <v>1397</v>
      </c>
      <c r="D173" s="300"/>
      <c r="E173" s="300"/>
      <c r="F173" s="322" t="s">
        <v>1389</v>
      </c>
      <c r="G173" s="300"/>
      <c r="H173" s="300" t="s">
        <v>1456</v>
      </c>
      <c r="I173" s="300" t="s">
        <v>1399</v>
      </c>
      <c r="J173" s="300"/>
      <c r="K173" s="344"/>
    </row>
    <row r="174" s="1" customFormat="1" ht="15" customHeight="1">
      <c r="B174" s="323"/>
      <c r="C174" s="300" t="s">
        <v>1408</v>
      </c>
      <c r="D174" s="300"/>
      <c r="E174" s="300"/>
      <c r="F174" s="322" t="s">
        <v>1395</v>
      </c>
      <c r="G174" s="300"/>
      <c r="H174" s="300" t="s">
        <v>1456</v>
      </c>
      <c r="I174" s="300" t="s">
        <v>1391</v>
      </c>
      <c r="J174" s="300">
        <v>50</v>
      </c>
      <c r="K174" s="344"/>
    </row>
    <row r="175" s="1" customFormat="1" ht="15" customHeight="1">
      <c r="B175" s="323"/>
      <c r="C175" s="300" t="s">
        <v>1416</v>
      </c>
      <c r="D175" s="300"/>
      <c r="E175" s="300"/>
      <c r="F175" s="322" t="s">
        <v>1395</v>
      </c>
      <c r="G175" s="300"/>
      <c r="H175" s="300" t="s">
        <v>1456</v>
      </c>
      <c r="I175" s="300" t="s">
        <v>1391</v>
      </c>
      <c r="J175" s="300">
        <v>50</v>
      </c>
      <c r="K175" s="344"/>
    </row>
    <row r="176" s="1" customFormat="1" ht="15" customHeight="1">
      <c r="B176" s="323"/>
      <c r="C176" s="300" t="s">
        <v>1414</v>
      </c>
      <c r="D176" s="300"/>
      <c r="E176" s="300"/>
      <c r="F176" s="322" t="s">
        <v>1395</v>
      </c>
      <c r="G176" s="300"/>
      <c r="H176" s="300" t="s">
        <v>1456</v>
      </c>
      <c r="I176" s="300" t="s">
        <v>1391</v>
      </c>
      <c r="J176" s="300">
        <v>50</v>
      </c>
      <c r="K176" s="344"/>
    </row>
    <row r="177" s="1" customFormat="1" ht="15" customHeight="1">
      <c r="B177" s="323"/>
      <c r="C177" s="300" t="s">
        <v>125</v>
      </c>
      <c r="D177" s="300"/>
      <c r="E177" s="300"/>
      <c r="F177" s="322" t="s">
        <v>1389</v>
      </c>
      <c r="G177" s="300"/>
      <c r="H177" s="300" t="s">
        <v>1457</v>
      </c>
      <c r="I177" s="300" t="s">
        <v>1458</v>
      </c>
      <c r="J177" s="300"/>
      <c r="K177" s="344"/>
    </row>
    <row r="178" s="1" customFormat="1" ht="15" customHeight="1">
      <c r="B178" s="323"/>
      <c r="C178" s="300" t="s">
        <v>59</v>
      </c>
      <c r="D178" s="300"/>
      <c r="E178" s="300"/>
      <c r="F178" s="322" t="s">
        <v>1389</v>
      </c>
      <c r="G178" s="300"/>
      <c r="H178" s="300" t="s">
        <v>1459</v>
      </c>
      <c r="I178" s="300" t="s">
        <v>1460</v>
      </c>
      <c r="J178" s="300">
        <v>1</v>
      </c>
      <c r="K178" s="344"/>
    </row>
    <row r="179" s="1" customFormat="1" ht="15" customHeight="1">
      <c r="B179" s="323"/>
      <c r="C179" s="300" t="s">
        <v>55</v>
      </c>
      <c r="D179" s="300"/>
      <c r="E179" s="300"/>
      <c r="F179" s="322" t="s">
        <v>1389</v>
      </c>
      <c r="G179" s="300"/>
      <c r="H179" s="300" t="s">
        <v>1461</v>
      </c>
      <c r="I179" s="300" t="s">
        <v>1391</v>
      </c>
      <c r="J179" s="300">
        <v>20</v>
      </c>
      <c r="K179" s="344"/>
    </row>
    <row r="180" s="1" customFormat="1" ht="15" customHeight="1">
      <c r="B180" s="323"/>
      <c r="C180" s="300" t="s">
        <v>56</v>
      </c>
      <c r="D180" s="300"/>
      <c r="E180" s="300"/>
      <c r="F180" s="322" t="s">
        <v>1389</v>
      </c>
      <c r="G180" s="300"/>
      <c r="H180" s="300" t="s">
        <v>1462</v>
      </c>
      <c r="I180" s="300" t="s">
        <v>1391</v>
      </c>
      <c r="J180" s="300">
        <v>255</v>
      </c>
      <c r="K180" s="344"/>
    </row>
    <row r="181" s="1" customFormat="1" ht="15" customHeight="1">
      <c r="B181" s="323"/>
      <c r="C181" s="300" t="s">
        <v>126</v>
      </c>
      <c r="D181" s="300"/>
      <c r="E181" s="300"/>
      <c r="F181" s="322" t="s">
        <v>1389</v>
      </c>
      <c r="G181" s="300"/>
      <c r="H181" s="300" t="s">
        <v>1353</v>
      </c>
      <c r="I181" s="300" t="s">
        <v>1391</v>
      </c>
      <c r="J181" s="300">
        <v>10</v>
      </c>
      <c r="K181" s="344"/>
    </row>
    <row r="182" s="1" customFormat="1" ht="15" customHeight="1">
      <c r="B182" s="323"/>
      <c r="C182" s="300" t="s">
        <v>127</v>
      </c>
      <c r="D182" s="300"/>
      <c r="E182" s="300"/>
      <c r="F182" s="322" t="s">
        <v>1389</v>
      </c>
      <c r="G182" s="300"/>
      <c r="H182" s="300" t="s">
        <v>1463</v>
      </c>
      <c r="I182" s="300" t="s">
        <v>1424</v>
      </c>
      <c r="J182" s="300"/>
      <c r="K182" s="344"/>
    </row>
    <row r="183" s="1" customFormat="1" ht="15" customHeight="1">
      <c r="B183" s="323"/>
      <c r="C183" s="300" t="s">
        <v>1464</v>
      </c>
      <c r="D183" s="300"/>
      <c r="E183" s="300"/>
      <c r="F183" s="322" t="s">
        <v>1389</v>
      </c>
      <c r="G183" s="300"/>
      <c r="H183" s="300" t="s">
        <v>1465</v>
      </c>
      <c r="I183" s="300" t="s">
        <v>1424</v>
      </c>
      <c r="J183" s="300"/>
      <c r="K183" s="344"/>
    </row>
    <row r="184" s="1" customFormat="1" ht="15" customHeight="1">
      <c r="B184" s="323"/>
      <c r="C184" s="300" t="s">
        <v>1453</v>
      </c>
      <c r="D184" s="300"/>
      <c r="E184" s="300"/>
      <c r="F184" s="322" t="s">
        <v>1389</v>
      </c>
      <c r="G184" s="300"/>
      <c r="H184" s="300" t="s">
        <v>1466</v>
      </c>
      <c r="I184" s="300" t="s">
        <v>1424</v>
      </c>
      <c r="J184" s="300"/>
      <c r="K184" s="344"/>
    </row>
    <row r="185" s="1" customFormat="1" ht="15" customHeight="1">
      <c r="B185" s="323"/>
      <c r="C185" s="300" t="s">
        <v>129</v>
      </c>
      <c r="D185" s="300"/>
      <c r="E185" s="300"/>
      <c r="F185" s="322" t="s">
        <v>1395</v>
      </c>
      <c r="G185" s="300"/>
      <c r="H185" s="300" t="s">
        <v>1467</v>
      </c>
      <c r="I185" s="300" t="s">
        <v>1391</v>
      </c>
      <c r="J185" s="300">
        <v>50</v>
      </c>
      <c r="K185" s="344"/>
    </row>
    <row r="186" s="1" customFormat="1" ht="15" customHeight="1">
      <c r="B186" s="323"/>
      <c r="C186" s="300" t="s">
        <v>1468</v>
      </c>
      <c r="D186" s="300"/>
      <c r="E186" s="300"/>
      <c r="F186" s="322" t="s">
        <v>1395</v>
      </c>
      <c r="G186" s="300"/>
      <c r="H186" s="300" t="s">
        <v>1469</v>
      </c>
      <c r="I186" s="300" t="s">
        <v>1470</v>
      </c>
      <c r="J186" s="300"/>
      <c r="K186" s="344"/>
    </row>
    <row r="187" s="1" customFormat="1" ht="15" customHeight="1">
      <c r="B187" s="323"/>
      <c r="C187" s="300" t="s">
        <v>1471</v>
      </c>
      <c r="D187" s="300"/>
      <c r="E187" s="300"/>
      <c r="F187" s="322" t="s">
        <v>1395</v>
      </c>
      <c r="G187" s="300"/>
      <c r="H187" s="300" t="s">
        <v>1472</v>
      </c>
      <c r="I187" s="300" t="s">
        <v>1470</v>
      </c>
      <c r="J187" s="300"/>
      <c r="K187" s="344"/>
    </row>
    <row r="188" s="1" customFormat="1" ht="15" customHeight="1">
      <c r="B188" s="323"/>
      <c r="C188" s="300" t="s">
        <v>1473</v>
      </c>
      <c r="D188" s="300"/>
      <c r="E188" s="300"/>
      <c r="F188" s="322" t="s">
        <v>1395</v>
      </c>
      <c r="G188" s="300"/>
      <c r="H188" s="300" t="s">
        <v>1474</v>
      </c>
      <c r="I188" s="300" t="s">
        <v>1470</v>
      </c>
      <c r="J188" s="300"/>
      <c r="K188" s="344"/>
    </row>
    <row r="189" s="1" customFormat="1" ht="15" customHeight="1">
      <c r="B189" s="323"/>
      <c r="C189" s="356" t="s">
        <v>1475</v>
      </c>
      <c r="D189" s="300"/>
      <c r="E189" s="300"/>
      <c r="F189" s="322" t="s">
        <v>1395</v>
      </c>
      <c r="G189" s="300"/>
      <c r="H189" s="300" t="s">
        <v>1476</v>
      </c>
      <c r="I189" s="300" t="s">
        <v>1477</v>
      </c>
      <c r="J189" s="357" t="s">
        <v>1478</v>
      </c>
      <c r="K189" s="344"/>
    </row>
    <row r="190" s="1" customFormat="1" ht="15" customHeight="1">
      <c r="B190" s="323"/>
      <c r="C190" s="307" t="s">
        <v>44</v>
      </c>
      <c r="D190" s="300"/>
      <c r="E190" s="300"/>
      <c r="F190" s="322" t="s">
        <v>1389</v>
      </c>
      <c r="G190" s="300"/>
      <c r="H190" s="297" t="s">
        <v>1479</v>
      </c>
      <c r="I190" s="300" t="s">
        <v>1480</v>
      </c>
      <c r="J190" s="300"/>
      <c r="K190" s="344"/>
    </row>
    <row r="191" s="1" customFormat="1" ht="15" customHeight="1">
      <c r="B191" s="323"/>
      <c r="C191" s="307" t="s">
        <v>1481</v>
      </c>
      <c r="D191" s="300"/>
      <c r="E191" s="300"/>
      <c r="F191" s="322" t="s">
        <v>1389</v>
      </c>
      <c r="G191" s="300"/>
      <c r="H191" s="300" t="s">
        <v>1482</v>
      </c>
      <c r="I191" s="300" t="s">
        <v>1424</v>
      </c>
      <c r="J191" s="300"/>
      <c r="K191" s="344"/>
    </row>
    <row r="192" s="1" customFormat="1" ht="15" customHeight="1">
      <c r="B192" s="323"/>
      <c r="C192" s="307" t="s">
        <v>1483</v>
      </c>
      <c r="D192" s="300"/>
      <c r="E192" s="300"/>
      <c r="F192" s="322" t="s">
        <v>1389</v>
      </c>
      <c r="G192" s="300"/>
      <c r="H192" s="300" t="s">
        <v>1484</v>
      </c>
      <c r="I192" s="300" t="s">
        <v>1424</v>
      </c>
      <c r="J192" s="300"/>
      <c r="K192" s="344"/>
    </row>
    <row r="193" s="1" customFormat="1" ht="15" customHeight="1">
      <c r="B193" s="323"/>
      <c r="C193" s="307" t="s">
        <v>1485</v>
      </c>
      <c r="D193" s="300"/>
      <c r="E193" s="300"/>
      <c r="F193" s="322" t="s">
        <v>1395</v>
      </c>
      <c r="G193" s="300"/>
      <c r="H193" s="300" t="s">
        <v>1486</v>
      </c>
      <c r="I193" s="300" t="s">
        <v>1424</v>
      </c>
      <c r="J193" s="300"/>
      <c r="K193" s="344"/>
    </row>
    <row r="194" s="1" customFormat="1" ht="15" customHeight="1">
      <c r="B194" s="350"/>
      <c r="C194" s="358"/>
      <c r="D194" s="332"/>
      <c r="E194" s="332"/>
      <c r="F194" s="332"/>
      <c r="G194" s="332"/>
      <c r="H194" s="332"/>
      <c r="I194" s="332"/>
      <c r="J194" s="332"/>
      <c r="K194" s="351"/>
    </row>
    <row r="195" s="1" customFormat="1" ht="18.75" customHeight="1">
      <c r="B195" s="297"/>
      <c r="C195" s="300"/>
      <c r="D195" s="300"/>
      <c r="E195" s="300"/>
      <c r="F195" s="322"/>
      <c r="G195" s="300"/>
      <c r="H195" s="300"/>
      <c r="I195" s="300"/>
      <c r="J195" s="300"/>
      <c r="K195" s="297"/>
    </row>
    <row r="196" s="1" customFormat="1" ht="18.75" customHeight="1">
      <c r="B196" s="297"/>
      <c r="C196" s="300"/>
      <c r="D196" s="300"/>
      <c r="E196" s="300"/>
      <c r="F196" s="322"/>
      <c r="G196" s="300"/>
      <c r="H196" s="300"/>
      <c r="I196" s="300"/>
      <c r="J196" s="300"/>
      <c r="K196" s="297"/>
    </row>
    <row r="197" s="1" customFormat="1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s="1" customFormat="1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s="1" customFormat="1" ht="21">
      <c r="B199" s="290"/>
      <c r="C199" s="291" t="s">
        <v>1487</v>
      </c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5.5" customHeight="1">
      <c r="B200" s="290"/>
      <c r="C200" s="359" t="s">
        <v>1488</v>
      </c>
      <c r="D200" s="359"/>
      <c r="E200" s="359"/>
      <c r="F200" s="359" t="s">
        <v>1489</v>
      </c>
      <c r="G200" s="360"/>
      <c r="H200" s="359" t="s">
        <v>1490</v>
      </c>
      <c r="I200" s="359"/>
      <c r="J200" s="359"/>
      <c r="K200" s="292"/>
    </row>
    <row r="201" s="1" customFormat="1" ht="5.25" customHeight="1">
      <c r="B201" s="323"/>
      <c r="C201" s="320"/>
      <c r="D201" s="320"/>
      <c r="E201" s="320"/>
      <c r="F201" s="320"/>
      <c r="G201" s="300"/>
      <c r="H201" s="320"/>
      <c r="I201" s="320"/>
      <c r="J201" s="320"/>
      <c r="K201" s="344"/>
    </row>
    <row r="202" s="1" customFormat="1" ht="15" customHeight="1">
      <c r="B202" s="323"/>
      <c r="C202" s="300" t="s">
        <v>1480</v>
      </c>
      <c r="D202" s="300"/>
      <c r="E202" s="300"/>
      <c r="F202" s="322" t="s">
        <v>45</v>
      </c>
      <c r="G202" s="300"/>
      <c r="H202" s="300" t="s">
        <v>1491</v>
      </c>
      <c r="I202" s="300"/>
      <c r="J202" s="300"/>
      <c r="K202" s="344"/>
    </row>
    <row r="203" s="1" customFormat="1" ht="15" customHeight="1">
      <c r="B203" s="323"/>
      <c r="C203" s="329"/>
      <c r="D203" s="300"/>
      <c r="E203" s="300"/>
      <c r="F203" s="322" t="s">
        <v>46</v>
      </c>
      <c r="G203" s="300"/>
      <c r="H203" s="300" t="s">
        <v>1492</v>
      </c>
      <c r="I203" s="300"/>
      <c r="J203" s="300"/>
      <c r="K203" s="344"/>
    </row>
    <row r="204" s="1" customFormat="1" ht="15" customHeight="1">
      <c r="B204" s="323"/>
      <c r="C204" s="329"/>
      <c r="D204" s="300"/>
      <c r="E204" s="300"/>
      <c r="F204" s="322" t="s">
        <v>49</v>
      </c>
      <c r="G204" s="300"/>
      <c r="H204" s="300" t="s">
        <v>1493</v>
      </c>
      <c r="I204" s="300"/>
      <c r="J204" s="300"/>
      <c r="K204" s="344"/>
    </row>
    <row r="205" s="1" customFormat="1" ht="15" customHeight="1">
      <c r="B205" s="323"/>
      <c r="C205" s="300"/>
      <c r="D205" s="300"/>
      <c r="E205" s="300"/>
      <c r="F205" s="322" t="s">
        <v>47</v>
      </c>
      <c r="G205" s="300"/>
      <c r="H205" s="300" t="s">
        <v>1494</v>
      </c>
      <c r="I205" s="300"/>
      <c r="J205" s="300"/>
      <c r="K205" s="344"/>
    </row>
    <row r="206" s="1" customFormat="1" ht="15" customHeight="1">
      <c r="B206" s="323"/>
      <c r="C206" s="300"/>
      <c r="D206" s="300"/>
      <c r="E206" s="300"/>
      <c r="F206" s="322" t="s">
        <v>48</v>
      </c>
      <c r="G206" s="300"/>
      <c r="H206" s="300" t="s">
        <v>1495</v>
      </c>
      <c r="I206" s="300"/>
      <c r="J206" s="300"/>
      <c r="K206" s="344"/>
    </row>
    <row r="207" s="1" customFormat="1" ht="15" customHeight="1">
      <c r="B207" s="323"/>
      <c r="C207" s="300"/>
      <c r="D207" s="300"/>
      <c r="E207" s="300"/>
      <c r="F207" s="322"/>
      <c r="G207" s="300"/>
      <c r="H207" s="300"/>
      <c r="I207" s="300"/>
      <c r="J207" s="300"/>
      <c r="K207" s="344"/>
    </row>
    <row r="208" s="1" customFormat="1" ht="15" customHeight="1">
      <c r="B208" s="323"/>
      <c r="C208" s="300" t="s">
        <v>1436</v>
      </c>
      <c r="D208" s="300"/>
      <c r="E208" s="300"/>
      <c r="F208" s="322" t="s">
        <v>81</v>
      </c>
      <c r="G208" s="300"/>
      <c r="H208" s="300" t="s">
        <v>1496</v>
      </c>
      <c r="I208" s="300"/>
      <c r="J208" s="300"/>
      <c r="K208" s="344"/>
    </row>
    <row r="209" s="1" customFormat="1" ht="15" customHeight="1">
      <c r="B209" s="323"/>
      <c r="C209" s="329"/>
      <c r="D209" s="300"/>
      <c r="E209" s="300"/>
      <c r="F209" s="322" t="s">
        <v>1331</v>
      </c>
      <c r="G209" s="300"/>
      <c r="H209" s="300" t="s">
        <v>1332</v>
      </c>
      <c r="I209" s="300"/>
      <c r="J209" s="300"/>
      <c r="K209" s="344"/>
    </row>
    <row r="210" s="1" customFormat="1" ht="15" customHeight="1">
      <c r="B210" s="323"/>
      <c r="C210" s="300"/>
      <c r="D210" s="300"/>
      <c r="E210" s="300"/>
      <c r="F210" s="322" t="s">
        <v>1329</v>
      </c>
      <c r="G210" s="300"/>
      <c r="H210" s="300" t="s">
        <v>1497</v>
      </c>
      <c r="I210" s="300"/>
      <c r="J210" s="300"/>
      <c r="K210" s="344"/>
    </row>
    <row r="211" s="1" customFormat="1" ht="15" customHeight="1">
      <c r="B211" s="361"/>
      <c r="C211" s="329"/>
      <c r="D211" s="329"/>
      <c r="E211" s="329"/>
      <c r="F211" s="322" t="s">
        <v>1333</v>
      </c>
      <c r="G211" s="307"/>
      <c r="H211" s="348" t="s">
        <v>1334</v>
      </c>
      <c r="I211" s="348"/>
      <c r="J211" s="348"/>
      <c r="K211" s="362"/>
    </row>
    <row r="212" s="1" customFormat="1" ht="15" customHeight="1">
      <c r="B212" s="361"/>
      <c r="C212" s="329"/>
      <c r="D212" s="329"/>
      <c r="E212" s="329"/>
      <c r="F212" s="322" t="s">
        <v>1335</v>
      </c>
      <c r="G212" s="307"/>
      <c r="H212" s="348" t="s">
        <v>1498</v>
      </c>
      <c r="I212" s="348"/>
      <c r="J212" s="348"/>
      <c r="K212" s="362"/>
    </row>
    <row r="213" s="1" customFormat="1" ht="15" customHeight="1">
      <c r="B213" s="361"/>
      <c r="C213" s="329"/>
      <c r="D213" s="329"/>
      <c r="E213" s="329"/>
      <c r="F213" s="363"/>
      <c r="G213" s="307"/>
      <c r="H213" s="364"/>
      <c r="I213" s="364"/>
      <c r="J213" s="364"/>
      <c r="K213" s="362"/>
    </row>
    <row r="214" s="1" customFormat="1" ht="15" customHeight="1">
      <c r="B214" s="361"/>
      <c r="C214" s="300" t="s">
        <v>1460</v>
      </c>
      <c r="D214" s="329"/>
      <c r="E214" s="329"/>
      <c r="F214" s="322">
        <v>1</v>
      </c>
      <c r="G214" s="307"/>
      <c r="H214" s="348" t="s">
        <v>1499</v>
      </c>
      <c r="I214" s="348"/>
      <c r="J214" s="348"/>
      <c r="K214" s="362"/>
    </row>
    <row r="215" s="1" customFormat="1" ht="15" customHeight="1">
      <c r="B215" s="361"/>
      <c r="C215" s="329"/>
      <c r="D215" s="329"/>
      <c r="E215" s="329"/>
      <c r="F215" s="322">
        <v>2</v>
      </c>
      <c r="G215" s="307"/>
      <c r="H215" s="348" t="s">
        <v>1500</v>
      </c>
      <c r="I215" s="348"/>
      <c r="J215" s="348"/>
      <c r="K215" s="362"/>
    </row>
    <row r="216" s="1" customFormat="1" ht="15" customHeight="1">
      <c r="B216" s="361"/>
      <c r="C216" s="329"/>
      <c r="D216" s="329"/>
      <c r="E216" s="329"/>
      <c r="F216" s="322">
        <v>3</v>
      </c>
      <c r="G216" s="307"/>
      <c r="H216" s="348" t="s">
        <v>1501</v>
      </c>
      <c r="I216" s="348"/>
      <c r="J216" s="348"/>
      <c r="K216" s="362"/>
    </row>
    <row r="217" s="1" customFormat="1" ht="15" customHeight="1">
      <c r="B217" s="361"/>
      <c r="C217" s="329"/>
      <c r="D217" s="329"/>
      <c r="E217" s="329"/>
      <c r="F217" s="322">
        <v>4</v>
      </c>
      <c r="G217" s="307"/>
      <c r="H217" s="348" t="s">
        <v>1502</v>
      </c>
      <c r="I217" s="348"/>
      <c r="J217" s="348"/>
      <c r="K217" s="362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LAPTOP-0VD15FGP\spider_laptop</dc:creator>
  <cp:lastModifiedBy>LAPTOP-0VD15FGP\spider_laptop</cp:lastModifiedBy>
  <dcterms:created xsi:type="dcterms:W3CDTF">2023-03-05T14:49:52Z</dcterms:created>
  <dcterms:modified xsi:type="dcterms:W3CDTF">2023-03-05T14:50:21Z</dcterms:modified>
</cp:coreProperties>
</file>